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braco\OneDrive\ACC_project\ACC_data_2016\Transects\"/>
    </mc:Choice>
  </mc:AlternateContent>
  <bookViews>
    <workbookView xWindow="0" yWindow="0" windowWidth="20490" windowHeight="7550"/>
  </bookViews>
  <sheets>
    <sheet name="BP_dendro_age" sheetId="1" r:id="rId1"/>
    <sheet name="Density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2" l="1"/>
  <c r="AB9" i="2"/>
  <c r="AB13" i="2" s="1"/>
  <c r="AB8" i="2"/>
  <c r="AB12" i="2" s="1"/>
  <c r="AB7" i="2"/>
  <c r="AB11" i="2" s="1"/>
  <c r="AB6" i="2"/>
  <c r="AB10" i="2" s="1"/>
  <c r="AB2" i="2"/>
  <c r="AB5" i="2"/>
  <c r="AB4" i="2"/>
  <c r="AB3" i="2"/>
  <c r="AA9" i="2"/>
  <c r="AA13" i="2" s="1"/>
  <c r="AA8" i="2"/>
  <c r="AA12" i="2" s="1"/>
  <c r="AA7" i="2"/>
  <c r="AA11" i="2" s="1"/>
  <c r="AA6" i="2"/>
  <c r="AA10" i="2" s="1"/>
  <c r="AA2" i="2"/>
  <c r="AA5" i="2"/>
  <c r="AA4" i="2"/>
  <c r="AA3" i="2"/>
  <c r="Z9" i="2"/>
  <c r="Z13" i="2" s="1"/>
  <c r="Z8" i="2"/>
  <c r="Z12" i="2" s="1"/>
  <c r="Z7" i="2"/>
  <c r="Z11" i="2" s="1"/>
  <c r="Z6" i="2"/>
  <c r="Z10" i="2" s="1"/>
  <c r="Z2" i="2"/>
  <c r="Z5" i="2"/>
  <c r="Z4" i="2"/>
  <c r="Z3" i="2"/>
  <c r="Y9" i="2"/>
  <c r="Y13" i="2" s="1"/>
  <c r="Y8" i="2"/>
  <c r="Y12" i="2" s="1"/>
  <c r="Y7" i="2"/>
  <c r="Y11" i="2" s="1"/>
  <c r="Y6" i="2"/>
  <c r="Y10" i="2" s="1"/>
  <c r="Y2" i="2"/>
  <c r="Y5" i="2"/>
  <c r="Y4" i="2"/>
  <c r="Y3" i="2"/>
  <c r="X9" i="2"/>
  <c r="X13" i="2" s="1"/>
  <c r="X8" i="2"/>
  <c r="X12" i="2" s="1"/>
  <c r="X7" i="2"/>
  <c r="X11" i="2" s="1"/>
  <c r="X6" i="2"/>
  <c r="X10" i="2" s="1"/>
  <c r="X2" i="2"/>
  <c r="X5" i="2"/>
  <c r="X4" i="2"/>
  <c r="X3" i="2"/>
  <c r="W9" i="2"/>
  <c r="W13" i="2" s="1"/>
  <c r="W8" i="2"/>
  <c r="W12" i="2" s="1"/>
  <c r="W7" i="2"/>
  <c r="W11" i="2" s="1"/>
  <c r="W6" i="2"/>
  <c r="W10" i="2" s="1"/>
  <c r="W2" i="2"/>
  <c r="W5" i="2"/>
  <c r="W4" i="2"/>
  <c r="W3" i="2"/>
  <c r="T7" i="2"/>
  <c r="T9" i="2" s="1"/>
  <c r="T6" i="2"/>
  <c r="T8" i="2" s="1"/>
  <c r="T5" i="2"/>
  <c r="T4" i="2"/>
  <c r="T3" i="2"/>
  <c r="T2" i="2"/>
  <c r="S7" i="2"/>
  <c r="S9" i="2" s="1"/>
  <c r="S6" i="2"/>
  <c r="S8" i="2" s="1"/>
  <c r="S5" i="2"/>
  <c r="S4" i="2"/>
  <c r="S3" i="2"/>
  <c r="S2" i="2"/>
  <c r="R7" i="2"/>
  <c r="R9" i="2" s="1"/>
  <c r="R6" i="2"/>
  <c r="R8" i="2" s="1"/>
  <c r="R5" i="2"/>
  <c r="R4" i="2"/>
  <c r="R3" i="2"/>
  <c r="R2" i="2"/>
  <c r="Q7" i="2"/>
  <c r="Q9" i="2" s="1"/>
  <c r="Q6" i="2"/>
  <c r="Q8" i="2" s="1"/>
  <c r="Q5" i="2"/>
  <c r="Q4" i="2"/>
  <c r="Q3" i="2"/>
  <c r="Q2" i="2"/>
  <c r="P7" i="2"/>
  <c r="P9" i="2" s="1"/>
  <c r="P6" i="2"/>
  <c r="P8" i="2" s="1"/>
  <c r="P5" i="2"/>
  <c r="P4" i="2"/>
  <c r="P3" i="2"/>
  <c r="P2" i="2"/>
  <c r="O7" i="2"/>
  <c r="O9" i="2" s="1"/>
  <c r="O6" i="2"/>
  <c r="O8" i="2" s="1"/>
  <c r="O5" i="2"/>
  <c r="O4" i="2"/>
  <c r="O3" i="2"/>
  <c r="O2" i="2"/>
  <c r="N7" i="2"/>
  <c r="N9" i="2" s="1"/>
  <c r="N6" i="2"/>
  <c r="N8" i="2" s="1"/>
  <c r="N5" i="2"/>
  <c r="N4" i="2"/>
  <c r="N3" i="2"/>
  <c r="N2" i="2"/>
  <c r="M7" i="2"/>
  <c r="M9" i="2" s="1"/>
  <c r="M6" i="2"/>
  <c r="M8" i="2" s="1"/>
  <c r="M5" i="2"/>
  <c r="M4" i="2"/>
  <c r="M3" i="2"/>
  <c r="M2" i="2"/>
  <c r="L7" i="2"/>
  <c r="L6" i="2"/>
  <c r="L8" i="2" s="1"/>
  <c r="L5" i="2"/>
  <c r="L4" i="2"/>
  <c r="L3" i="2"/>
  <c r="L2" i="2"/>
  <c r="K7" i="2"/>
  <c r="K9" i="2" s="1"/>
  <c r="K6" i="2"/>
  <c r="K8" i="2" s="1"/>
  <c r="K5" i="2"/>
  <c r="K4" i="2"/>
  <c r="K3" i="2"/>
  <c r="K2" i="2"/>
  <c r="J7" i="2"/>
  <c r="J9" i="2" s="1"/>
  <c r="J6" i="2"/>
  <c r="J8" i="2" s="1"/>
  <c r="J5" i="2"/>
  <c r="J4" i="2"/>
  <c r="J3" i="2"/>
  <c r="J2" i="2"/>
  <c r="H15" i="2"/>
  <c r="I7" i="2"/>
  <c r="I9" i="2" s="1"/>
  <c r="I6" i="2"/>
  <c r="I8" i="2" s="1"/>
  <c r="I5" i="2"/>
  <c r="I4" i="2"/>
  <c r="I3" i="2"/>
  <c r="I2" i="2"/>
  <c r="BF19" i="1"/>
  <c r="BF18" i="1"/>
  <c r="BF17" i="1"/>
  <c r="BF16" i="1"/>
  <c r="BF15" i="1"/>
  <c r="BF14" i="1"/>
  <c r="BE19" i="1"/>
  <c r="BE18" i="1"/>
  <c r="BE17" i="1"/>
  <c r="BE16" i="1"/>
  <c r="BE15" i="1"/>
  <c r="BE14" i="1"/>
  <c r="BE36" i="1" l="1"/>
  <c r="AZ50" i="1" l="1"/>
  <c r="BA50" i="1" s="1"/>
  <c r="AZ49" i="1"/>
  <c r="BA49" i="1" s="1"/>
  <c r="AZ48" i="1"/>
  <c r="BA48" i="1" s="1"/>
  <c r="AZ47" i="1"/>
  <c r="BA47" i="1" s="1"/>
  <c r="AZ46" i="1"/>
  <c r="BA46" i="1" s="1"/>
  <c r="AZ45" i="1"/>
  <c r="BA45" i="1" s="1"/>
  <c r="AZ21" i="1"/>
  <c r="BA21" i="1" s="1"/>
  <c r="AZ20" i="1"/>
  <c r="BA20" i="1" s="1"/>
  <c r="AZ19" i="1"/>
  <c r="BA19" i="1" s="1"/>
  <c r="AZ18" i="1"/>
  <c r="BA18" i="1" s="1"/>
  <c r="AZ17" i="1"/>
  <c r="BA17" i="1" s="1"/>
  <c r="AZ16" i="1"/>
  <c r="BA16" i="1" s="1"/>
  <c r="AI2" i="1"/>
</calcChain>
</file>

<file path=xl/sharedStrings.xml><?xml version="1.0" encoding="utf-8"?>
<sst xmlns="http://schemas.openxmlformats.org/spreadsheetml/2006/main" count="2184" uniqueCount="518">
  <si>
    <t>sample</t>
  </si>
  <si>
    <t>angle</t>
  </si>
  <si>
    <t>angle.rad</t>
  </si>
  <si>
    <t>distance</t>
  </si>
  <si>
    <t>height</t>
  </si>
  <si>
    <t>age.equation</t>
  </si>
  <si>
    <t>age.origin</t>
  </si>
  <si>
    <t>ring_count</t>
  </si>
  <si>
    <t>diameter</t>
  </si>
  <si>
    <t>BH</t>
  </si>
  <si>
    <t>neighbor.dist</t>
  </si>
  <si>
    <t>TR1</t>
  </si>
  <si>
    <t>HA1-0</t>
  </si>
  <si>
    <t>Do-Observed average nearest neighbor distance</t>
  </si>
  <si>
    <t>ANN-average nearest neighbor ratio</t>
  </si>
  <si>
    <t>r - region</t>
  </si>
  <si>
    <t>De=0.5/SQRT(n/A)</t>
  </si>
  <si>
    <t>HA1-1</t>
  </si>
  <si>
    <t>De-expected average nearest neighbor distance</t>
  </si>
  <si>
    <t>dClass- distance class (clumped, random, dispersed)</t>
  </si>
  <si>
    <t>g- group</t>
  </si>
  <si>
    <t>ANN=Do/De</t>
  </si>
  <si>
    <t>OLD:YOUNG RATIO</t>
  </si>
  <si>
    <t>error</t>
  </si>
  <si>
    <t>H1A</t>
  </si>
  <si>
    <t>M1A</t>
  </si>
  <si>
    <t>L1A</t>
  </si>
  <si>
    <t>H2A</t>
  </si>
  <si>
    <t>M2A</t>
  </si>
  <si>
    <t>L2A</t>
  </si>
  <si>
    <t>HA1-2</t>
  </si>
  <si>
    <t>A-farthest distance as radius for circle</t>
  </si>
  <si>
    <t>Ar-half of transect length for radius</t>
  </si>
  <si>
    <t>Ag-half of farthest distance between focal trees in same group (elevation band, transect, age class) for radius</t>
  </si>
  <si>
    <t>A=Pir^2</t>
  </si>
  <si>
    <t>H1A1</t>
  </si>
  <si>
    <t>average</t>
  </si>
  <si>
    <t>H1</t>
  </si>
  <si>
    <t>HA1-3</t>
  </si>
  <si>
    <t>H1A2</t>
  </si>
  <si>
    <t>stdev</t>
  </si>
  <si>
    <t>M1</t>
  </si>
  <si>
    <t>HA1-4</t>
  </si>
  <si>
    <t>H1A3</t>
  </si>
  <si>
    <t>sterror?</t>
  </si>
  <si>
    <t>L1</t>
  </si>
  <si>
    <t>HA1-5</t>
  </si>
  <si>
    <t>H1A4</t>
  </si>
  <si>
    <t>H2</t>
  </si>
  <si>
    <t>HA1-6</t>
  </si>
  <si>
    <t>n</t>
  </si>
  <si>
    <t>A</t>
  </si>
  <si>
    <t>smpl</t>
  </si>
  <si>
    <t>Do</t>
  </si>
  <si>
    <t>De</t>
  </si>
  <si>
    <t>ANN</t>
  </si>
  <si>
    <t>dClass</t>
  </si>
  <si>
    <t>Ar</t>
  </si>
  <si>
    <t>Der</t>
  </si>
  <si>
    <t>ANNr</t>
  </si>
  <si>
    <t>dClassr</t>
  </si>
  <si>
    <t>Ag</t>
  </si>
  <si>
    <t>Deg</t>
  </si>
  <si>
    <t>ANNg</t>
  </si>
  <si>
    <t>dClassg</t>
  </si>
  <si>
    <t>H1A5</t>
  </si>
  <si>
    <t>M2</t>
  </si>
  <si>
    <t>HA1-7</t>
  </si>
  <si>
    <t>YES</t>
  </si>
  <si>
    <t>dispersed</t>
  </si>
  <si>
    <t>Clumped</t>
  </si>
  <si>
    <t>M1A1</t>
  </si>
  <si>
    <t>L2</t>
  </si>
  <si>
    <t>HA1-8</t>
  </si>
  <si>
    <t>NO</t>
  </si>
  <si>
    <t>M1A2</t>
  </si>
  <si>
    <t>HA1-9</t>
  </si>
  <si>
    <t>M1A3</t>
  </si>
  <si>
    <t>HA1-10</t>
  </si>
  <si>
    <t>M1A4</t>
  </si>
  <si>
    <t>Anova: Single Factor</t>
  </si>
  <si>
    <t>HA2-0</t>
  </si>
  <si>
    <t>M1A5</t>
  </si>
  <si>
    <t>HA2-1</t>
  </si>
  <si>
    <t>M1A6</t>
  </si>
  <si>
    <t>SUMMARY</t>
  </si>
  <si>
    <t>HA2-2</t>
  </si>
  <si>
    <t>L1A1</t>
  </si>
  <si>
    <t>Groups</t>
  </si>
  <si>
    <t>Count</t>
  </si>
  <si>
    <t>Sum</t>
  </si>
  <si>
    <t>Average</t>
  </si>
  <si>
    <t>Variance</t>
  </si>
  <si>
    <t>HA2-3</t>
  </si>
  <si>
    <t>L1A2</t>
  </si>
  <si>
    <t>HA2-4</t>
  </si>
  <si>
    <t>L1A3</t>
  </si>
  <si>
    <t>HA2-5</t>
  </si>
  <si>
    <t>H2A1</t>
  </si>
  <si>
    <t>HA2-6</t>
  </si>
  <si>
    <t>H2A2</t>
  </si>
  <si>
    <t>HA2-7</t>
  </si>
  <si>
    <t>H2A3</t>
  </si>
  <si>
    <t>HA2-8</t>
  </si>
  <si>
    <t>H2A4</t>
  </si>
  <si>
    <t>HA2-9</t>
  </si>
  <si>
    <t>H2A5</t>
  </si>
  <si>
    <t>HA2-10</t>
  </si>
  <si>
    <t>M2A1</t>
  </si>
  <si>
    <t>HA3-0</t>
  </si>
  <si>
    <t>M2A2</t>
  </si>
  <si>
    <t>ANOVA</t>
  </si>
  <si>
    <t>HA3-1</t>
  </si>
  <si>
    <t>M2A3</t>
  </si>
  <si>
    <t>Source of Variation</t>
  </si>
  <si>
    <t>SS</t>
  </si>
  <si>
    <t>df</t>
  </si>
  <si>
    <t>MS</t>
  </si>
  <si>
    <t>F</t>
  </si>
  <si>
    <t>P-value</t>
  </si>
  <si>
    <t>F crit</t>
  </si>
  <si>
    <t>HA3-2</t>
  </si>
  <si>
    <t>M2A4</t>
  </si>
  <si>
    <t>Between Groups</t>
  </si>
  <si>
    <t>HA3-3</t>
  </si>
  <si>
    <t>M2A5</t>
  </si>
  <si>
    <t>Within Groups</t>
  </si>
  <si>
    <t>HA3-4</t>
  </si>
  <si>
    <t>L2A1</t>
  </si>
  <si>
    <t>HA3-5</t>
  </si>
  <si>
    <t>L2A2</t>
  </si>
  <si>
    <t>Total</t>
  </si>
  <si>
    <t>HA3-6</t>
  </si>
  <si>
    <t>L2A3</t>
  </si>
  <si>
    <t>HA3-7</t>
  </si>
  <si>
    <t>H1S</t>
  </si>
  <si>
    <t>H1S1</t>
  </si>
  <si>
    <t>HA3-8</t>
  </si>
  <si>
    <t>H1S2</t>
  </si>
  <si>
    <t>HA3-9</t>
  </si>
  <si>
    <t>H1S3</t>
  </si>
  <si>
    <t>M1S</t>
  </si>
  <si>
    <t>L1S</t>
  </si>
  <si>
    <t>H2S</t>
  </si>
  <si>
    <t>M2S</t>
  </si>
  <si>
    <t>L2S</t>
  </si>
  <si>
    <t>HA3-10</t>
  </si>
  <si>
    <t>H1S4</t>
  </si>
  <si>
    <t>HA4-0</t>
  </si>
  <si>
    <t>H1S5</t>
  </si>
  <si>
    <t>HA4-1</t>
  </si>
  <si>
    <t>M1S1</t>
  </si>
  <si>
    <t>HA4-2</t>
  </si>
  <si>
    <t>M1S2</t>
  </si>
  <si>
    <t>HA4-3</t>
  </si>
  <si>
    <t>M1S3</t>
  </si>
  <si>
    <t>HA4-4</t>
  </si>
  <si>
    <t>M1S4</t>
  </si>
  <si>
    <t>HA4-5</t>
  </si>
  <si>
    <t>M1S5</t>
  </si>
  <si>
    <t>HA4-6</t>
  </si>
  <si>
    <t>L1S1</t>
  </si>
  <si>
    <t>HA4-7</t>
  </si>
  <si>
    <t>L1S2</t>
  </si>
  <si>
    <t>HA4-8</t>
  </si>
  <si>
    <t>L1S3</t>
  </si>
  <si>
    <t>HA4-9</t>
  </si>
  <si>
    <t>H2S1</t>
  </si>
  <si>
    <t>HA4-10</t>
  </si>
  <si>
    <t>H2S2</t>
  </si>
  <si>
    <t>HA5-0</t>
  </si>
  <si>
    <t>H2S3</t>
  </si>
  <si>
    <t>HA5-1</t>
  </si>
  <si>
    <t>H2S4</t>
  </si>
  <si>
    <t>HA5-2</t>
  </si>
  <si>
    <t>H2S5</t>
  </si>
  <si>
    <t>HA5-3</t>
  </si>
  <si>
    <t>M2S1</t>
  </si>
  <si>
    <t>HA5-4</t>
  </si>
  <si>
    <t>M2S2</t>
  </si>
  <si>
    <t>HA5-5</t>
  </si>
  <si>
    <t>M2S3</t>
  </si>
  <si>
    <t>HA5-6</t>
  </si>
  <si>
    <t>M2S4</t>
  </si>
  <si>
    <t>HA5-7</t>
  </si>
  <si>
    <t>M2S5</t>
  </si>
  <si>
    <t>HA5-8</t>
  </si>
  <si>
    <t>L2S1</t>
  </si>
  <si>
    <t>HA5-9</t>
  </si>
  <si>
    <t>L2S2</t>
  </si>
  <si>
    <t>HA5-10</t>
  </si>
  <si>
    <t>L2S3</t>
  </si>
  <si>
    <t>MA1-0</t>
  </si>
  <si>
    <t>MA1-1</t>
  </si>
  <si>
    <t>MA1-2</t>
  </si>
  <si>
    <t>MA1-3</t>
  </si>
  <si>
    <t>MA1-4</t>
  </si>
  <si>
    <t>MA1-5</t>
  </si>
  <si>
    <t>MA1-6</t>
  </si>
  <si>
    <t>MA1-7</t>
  </si>
  <si>
    <t>MA1-8</t>
  </si>
  <si>
    <t>MA1-9</t>
  </si>
  <si>
    <t>MA1-10</t>
  </si>
  <si>
    <t>MA2-0</t>
  </si>
  <si>
    <t>MA2-1</t>
  </si>
  <si>
    <t>MA2-2</t>
  </si>
  <si>
    <t>MA2-3</t>
  </si>
  <si>
    <t>MA2-4</t>
  </si>
  <si>
    <t>MA2-5</t>
  </si>
  <si>
    <t>MA2-6</t>
  </si>
  <si>
    <t>MA2-7</t>
  </si>
  <si>
    <t>MA2-8</t>
  </si>
  <si>
    <t>MA2-9</t>
  </si>
  <si>
    <t>MA2-10</t>
  </si>
  <si>
    <t>MA3-0</t>
  </si>
  <si>
    <t>MA3-1</t>
  </si>
  <si>
    <t>MA3-2</t>
  </si>
  <si>
    <t>MA3-3</t>
  </si>
  <si>
    <t>MA3-4</t>
  </si>
  <si>
    <t>MA3-5</t>
  </si>
  <si>
    <t>MA3-6</t>
  </si>
  <si>
    <t>MA3-7</t>
  </si>
  <si>
    <t>MA3-8</t>
  </si>
  <si>
    <t>MA3-9</t>
  </si>
  <si>
    <t>MA3-10</t>
  </si>
  <si>
    <t>MA4-0</t>
  </si>
  <si>
    <t>MA4-1</t>
  </si>
  <si>
    <t>MA4-2</t>
  </si>
  <si>
    <t>MA4-3</t>
  </si>
  <si>
    <t>MA4-4</t>
  </si>
  <si>
    <t>MA4-5</t>
  </si>
  <si>
    <t>MA4-6</t>
  </si>
  <si>
    <t>MA4-7</t>
  </si>
  <si>
    <t>MA4-8</t>
  </si>
  <si>
    <t>MA4-9</t>
  </si>
  <si>
    <t>MA4-10</t>
  </si>
  <si>
    <t>MA5-0</t>
  </si>
  <si>
    <t>MA5-1</t>
  </si>
  <si>
    <t>MA5-2</t>
  </si>
  <si>
    <t>MA5-3</t>
  </si>
  <si>
    <t>MA5-4</t>
  </si>
  <si>
    <t>MA5-5</t>
  </si>
  <si>
    <t>MA5-6</t>
  </si>
  <si>
    <t>MA5-7</t>
  </si>
  <si>
    <t>MA5-8</t>
  </si>
  <si>
    <t>MA5-9</t>
  </si>
  <si>
    <t>MA5-10</t>
  </si>
  <si>
    <t>MA6-0</t>
  </si>
  <si>
    <t>MA6-1</t>
  </si>
  <si>
    <t>MA6-2</t>
  </si>
  <si>
    <t>MA6-3</t>
  </si>
  <si>
    <t>MA6-4</t>
  </si>
  <si>
    <t>MA6-5</t>
  </si>
  <si>
    <t>MA6-6</t>
  </si>
  <si>
    <t>MA6-7</t>
  </si>
  <si>
    <t>MA6-8</t>
  </si>
  <si>
    <t>MA6-9</t>
  </si>
  <si>
    <t>MA6-10</t>
  </si>
  <si>
    <t>LA1-0</t>
  </si>
  <si>
    <t>LA1-1</t>
  </si>
  <si>
    <t>LA1-2</t>
  </si>
  <si>
    <t>LA1-3</t>
  </si>
  <si>
    <t>LA1-4</t>
  </si>
  <si>
    <t>LA1-5</t>
  </si>
  <si>
    <t>LA1-6</t>
  </si>
  <si>
    <t>LA1-7</t>
  </si>
  <si>
    <t>LA1-8</t>
  </si>
  <si>
    <t>LA2-0</t>
  </si>
  <si>
    <t>LA2-1</t>
  </si>
  <si>
    <t>LA2-2</t>
  </si>
  <si>
    <t>LA2-3</t>
  </si>
  <si>
    <t>LA2-4</t>
  </si>
  <si>
    <t>LA2-5</t>
  </si>
  <si>
    <t>LA2-6</t>
  </si>
  <si>
    <t>LA2-7</t>
  </si>
  <si>
    <t>LA2-8</t>
  </si>
  <si>
    <t>LA3-0</t>
  </si>
  <si>
    <t>LA3-1</t>
  </si>
  <si>
    <t>LA3-2</t>
  </si>
  <si>
    <t>LA3-3</t>
  </si>
  <si>
    <t>LA3-4</t>
  </si>
  <si>
    <t>LA3-5</t>
  </si>
  <si>
    <t>LA3-6</t>
  </si>
  <si>
    <t>LA3-7</t>
  </si>
  <si>
    <t>LA3-8</t>
  </si>
  <si>
    <t>TR2</t>
  </si>
  <si>
    <t>HS1-0</t>
  </si>
  <si>
    <t>N/A</t>
  </si>
  <si>
    <t>HS1-1</t>
  </si>
  <si>
    <t>HS1-2</t>
  </si>
  <si>
    <t>HS1-3</t>
  </si>
  <si>
    <t>HS1-4</t>
  </si>
  <si>
    <t>HS1-5</t>
  </si>
  <si>
    <t>HS1-6</t>
  </si>
  <si>
    <t>HS1-7</t>
  </si>
  <si>
    <t>HS1-8</t>
  </si>
  <si>
    <t>HS2-0</t>
  </si>
  <si>
    <t>HS2-1</t>
  </si>
  <si>
    <t>HS2-2</t>
  </si>
  <si>
    <t>HS2-3</t>
  </si>
  <si>
    <t>HS2-4</t>
  </si>
  <si>
    <t>HS2-5</t>
  </si>
  <si>
    <t>HS2-6</t>
  </si>
  <si>
    <t>HS2-7</t>
  </si>
  <si>
    <t>HS2-8</t>
  </si>
  <si>
    <t>HS2-9</t>
  </si>
  <si>
    <t>HS2-10</t>
  </si>
  <si>
    <t>HS3-0</t>
  </si>
  <si>
    <t>HS3-1</t>
  </si>
  <si>
    <t>HS3-2</t>
  </si>
  <si>
    <t>HS3-3</t>
  </si>
  <si>
    <t>HS3-4</t>
  </si>
  <si>
    <t>HS3-5</t>
  </si>
  <si>
    <t>HS3-6</t>
  </si>
  <si>
    <t>HS3-7</t>
  </si>
  <si>
    <t>HS3-8</t>
  </si>
  <si>
    <t>HS3-9</t>
  </si>
  <si>
    <t>HS3-10</t>
  </si>
  <si>
    <t>HS4-0</t>
  </si>
  <si>
    <t>HS4-1</t>
  </si>
  <si>
    <t>HS4-2</t>
  </si>
  <si>
    <t>HS4-3</t>
  </si>
  <si>
    <t>HS4-4</t>
  </si>
  <si>
    <t>HS4-5</t>
  </si>
  <si>
    <t>HS4-6</t>
  </si>
  <si>
    <t>HS4-7</t>
  </si>
  <si>
    <t>HS4-8</t>
  </si>
  <si>
    <t>HS4-9</t>
  </si>
  <si>
    <t>HS4-10</t>
  </si>
  <si>
    <t>HS5-0</t>
  </si>
  <si>
    <t>HS5-1</t>
  </si>
  <si>
    <t>HS5-2</t>
  </si>
  <si>
    <t>HS5-3</t>
  </si>
  <si>
    <t>HS5-4</t>
  </si>
  <si>
    <t>HS5-5</t>
  </si>
  <si>
    <t>HS5-6</t>
  </si>
  <si>
    <t>HS5-7</t>
  </si>
  <si>
    <t>HS5-8</t>
  </si>
  <si>
    <t>HS5-9</t>
  </si>
  <si>
    <t>HS5-10</t>
  </si>
  <si>
    <t>MS1-0</t>
  </si>
  <si>
    <t>MS1-1</t>
  </si>
  <si>
    <t>MS1-2</t>
  </si>
  <si>
    <t>MS1-3</t>
  </si>
  <si>
    <t>MS1-4</t>
  </si>
  <si>
    <t>MS1-5</t>
  </si>
  <si>
    <t>MS1-6</t>
  </si>
  <si>
    <t>MS1-7</t>
  </si>
  <si>
    <t>MS1-8</t>
  </si>
  <si>
    <t>MS1-9</t>
  </si>
  <si>
    <t>MS1-10</t>
  </si>
  <si>
    <t>MS2-0</t>
  </si>
  <si>
    <t>MS2-1</t>
  </si>
  <si>
    <t>MS2-2</t>
  </si>
  <si>
    <t>MS2-3</t>
  </si>
  <si>
    <t>MS2-4</t>
  </si>
  <si>
    <t>MS2-5</t>
  </si>
  <si>
    <t>MS2-6</t>
  </si>
  <si>
    <t>MS2-7</t>
  </si>
  <si>
    <t>MS2-8</t>
  </si>
  <si>
    <t>MS2-9</t>
  </si>
  <si>
    <t>MS2-10</t>
  </si>
  <si>
    <t>MS3-0</t>
  </si>
  <si>
    <t>MS3-1</t>
  </si>
  <si>
    <t>MS3-2</t>
  </si>
  <si>
    <t>MS3-3</t>
  </si>
  <si>
    <t>MS3-4</t>
  </si>
  <si>
    <t>MS3-5</t>
  </si>
  <si>
    <t>MS3-6</t>
  </si>
  <si>
    <t>MS3-7</t>
  </si>
  <si>
    <t>MS3-8</t>
  </si>
  <si>
    <t>MS3-9</t>
  </si>
  <si>
    <t>MS3-10</t>
  </si>
  <si>
    <t>MS4-0</t>
  </si>
  <si>
    <t>MS4-1</t>
  </si>
  <si>
    <t>MS4-2</t>
  </si>
  <si>
    <t>MS4-3</t>
  </si>
  <si>
    <t>MS4-4</t>
  </si>
  <si>
    <t>MS4-5</t>
  </si>
  <si>
    <t>MS4-6</t>
  </si>
  <si>
    <t>MS4-7</t>
  </si>
  <si>
    <t>MS4-8</t>
  </si>
  <si>
    <t>MS4-9</t>
  </si>
  <si>
    <t>MS4-10</t>
  </si>
  <si>
    <t>MS5-0</t>
  </si>
  <si>
    <t>MS5-1</t>
  </si>
  <si>
    <t>MS5-2</t>
  </si>
  <si>
    <t>MS5-3</t>
  </si>
  <si>
    <t>MS5-4</t>
  </si>
  <si>
    <t>MS5-5</t>
  </si>
  <si>
    <t>MS5-6</t>
  </si>
  <si>
    <t>MS5-7</t>
  </si>
  <si>
    <t>MS5-8</t>
  </si>
  <si>
    <t>MS5-9</t>
  </si>
  <si>
    <t>MS5-10</t>
  </si>
  <si>
    <t>LS1-0</t>
  </si>
  <si>
    <t>LS1-1</t>
  </si>
  <si>
    <t>LS1-2</t>
  </si>
  <si>
    <t>LS1-3</t>
  </si>
  <si>
    <t>LS1-4</t>
  </si>
  <si>
    <t>LS1-5</t>
  </si>
  <si>
    <t>LS1-6</t>
  </si>
  <si>
    <t>LS1-7</t>
  </si>
  <si>
    <t>LS1-8</t>
  </si>
  <si>
    <t>LS2-0</t>
  </si>
  <si>
    <t>LS2-1</t>
  </si>
  <si>
    <t>LS2-2</t>
  </si>
  <si>
    <t>LS2-3</t>
  </si>
  <si>
    <t>LS2-4</t>
  </si>
  <si>
    <t>LS2-5</t>
  </si>
  <si>
    <t>LS2-6</t>
  </si>
  <si>
    <t>LS2-7</t>
  </si>
  <si>
    <t>LS2-8</t>
  </si>
  <si>
    <t>LS3-0</t>
  </si>
  <si>
    <t>LS3-1</t>
  </si>
  <si>
    <t>LS3-2</t>
  </si>
  <si>
    <t>LS3-3</t>
  </si>
  <si>
    <t>LS3-4</t>
  </si>
  <si>
    <t>LS3-5</t>
  </si>
  <si>
    <t>LS3-6</t>
  </si>
  <si>
    <t>LS3-7</t>
  </si>
  <si>
    <t>LS3-8</t>
  </si>
  <si>
    <t>HS1-9</t>
  </si>
  <si>
    <t>HS1-10</t>
  </si>
  <si>
    <t>TABLE</t>
  </si>
  <si>
    <t>Elevational Band</t>
  </si>
  <si>
    <t>High</t>
  </si>
  <si>
    <t>Mid</t>
  </si>
  <si>
    <t>Low</t>
  </si>
  <si>
    <t>Transect</t>
  </si>
  <si>
    <t>Mean adult age</t>
  </si>
  <si>
    <t>Mean seedling age</t>
  </si>
  <si>
    <t>SE</t>
  </si>
  <si>
    <t>Old:Young ratio</t>
  </si>
  <si>
    <t>2.84±0.57</t>
  </si>
  <si>
    <t>3.09±0.75</t>
  </si>
  <si>
    <t>4.43±0.48</t>
  </si>
  <si>
    <t>2.89±0.57</t>
  </si>
  <si>
    <t>3.81±0.69</t>
  </si>
  <si>
    <t>6.73±0.23</t>
  </si>
  <si>
    <t>60.8±10.0</t>
  </si>
  <si>
    <t>83.3±14.9</t>
  </si>
  <si>
    <t>100.3±4.8</t>
  </si>
  <si>
    <t>78.0±9.1</t>
  </si>
  <si>
    <t>90.0±15.7</t>
  </si>
  <si>
    <t>116.7±13.2</t>
  </si>
  <si>
    <t>21.4±1.9</t>
  </si>
  <si>
    <t>27.0±3.7</t>
  </si>
  <si>
    <t>22.7±5.2</t>
  </si>
  <si>
    <t>23.6±3.1</t>
  </si>
  <si>
    <t>17.3±0.3</t>
  </si>
  <si>
    <t>*seems inaccurate; recalculated later</t>
  </si>
  <si>
    <t>Mean age</t>
  </si>
  <si>
    <t>41.1±8.1</t>
  </si>
  <si>
    <t>57.7±11.9</t>
  </si>
  <si>
    <t>61.5±17.7</t>
  </si>
  <si>
    <t>52.5±9.7</t>
  </si>
  <si>
    <t>56.8±13.4</t>
  </si>
  <si>
    <t>67±23.0</t>
  </si>
  <si>
    <t>sd</t>
  </si>
  <si>
    <t>se</t>
  </si>
  <si>
    <t>AVERAGE</t>
  </si>
  <si>
    <t>SD</t>
  </si>
  <si>
    <t>#Area seems large, though it fits. E.g. A for H1A corresponds to a radius of 110m which sounds about right.</t>
  </si>
  <si>
    <t>#based n on number of independent measures of ANN; not total number of trees measured (i.e. 5 vs 50)</t>
  </si>
  <si>
    <r>
      <t>D</t>
    </r>
    <r>
      <rPr>
        <vertAlign val="subscript"/>
        <sz val="11"/>
        <color theme="1"/>
        <rFont val="Calibri"/>
        <family val="2"/>
        <scheme val="minor"/>
      </rPr>
      <t>O</t>
    </r>
  </si>
  <si>
    <r>
      <t>D</t>
    </r>
    <r>
      <rPr>
        <vertAlign val="subscript"/>
        <sz val="11"/>
        <color theme="1"/>
        <rFont val="Calibri"/>
        <family val="2"/>
        <scheme val="minor"/>
      </rPr>
      <t>E</t>
    </r>
  </si>
  <si>
    <t>Area</t>
  </si>
  <si>
    <t>Adult</t>
  </si>
  <si>
    <t>Seedling</t>
  </si>
  <si>
    <t>Age class</t>
  </si>
  <si>
    <r>
      <t>33646.07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1509.82</t>
    </r>
  </si>
  <si>
    <t>24426.68±3336.13</t>
  </si>
  <si>
    <t>9538.61±2222.54</t>
  </si>
  <si>
    <t>80158.45±3550.94</t>
  </si>
  <si>
    <t>13120.1±748.74</t>
  </si>
  <si>
    <t>15787.55±101.64</t>
  </si>
  <si>
    <t>3.91±0.49</t>
  </si>
  <si>
    <t>3.09±0.47</t>
  </si>
  <si>
    <t>1.46±0.29</t>
  </si>
  <si>
    <t>2.86±0.31</t>
  </si>
  <si>
    <t>2.51±0.34</t>
  </si>
  <si>
    <t>1.16±0.19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</si>
  <si>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</si>
  <si>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</t>
  </si>
  <si>
    <t>13.07±0.25</t>
  </si>
  <si>
    <t>10.2±0.63</t>
  </si>
  <si>
    <t>9.6±1.21</t>
  </si>
  <si>
    <t>19.98±0.44</t>
  </si>
  <si>
    <t>8.21±0.28</t>
  </si>
  <si>
    <t>12.6±0.04</t>
  </si>
  <si>
    <t>0.3±0.04</t>
  </si>
  <si>
    <t>0.31±0.05</t>
  </si>
  <si>
    <t>0.15±0.02</t>
  </si>
  <si>
    <t>0.14±0.02</t>
  </si>
  <si>
    <t>0.09±0.01</t>
  </si>
  <si>
    <t>3.35±0.85</t>
  </si>
  <si>
    <t>3.12±0.84</t>
  </si>
  <si>
    <t>1.98±0.37</t>
  </si>
  <si>
    <t>2.56±0.52</t>
  </si>
  <si>
    <t>2.64±0.64</t>
  </si>
  <si>
    <t>1.57±0.05</t>
  </si>
  <si>
    <t>0.24±0.06</t>
  </si>
  <si>
    <t>0.26±0.07</t>
  </si>
  <si>
    <t>0.16±0.03</t>
  </si>
  <si>
    <t>0.14±0.03</t>
  </si>
  <si>
    <t>0.36±0.09</t>
  </si>
  <si>
    <t>0.12±0.004</t>
  </si>
  <si>
    <t>4.47±0.42</t>
  </si>
  <si>
    <t>3.06±0.39</t>
  </si>
  <si>
    <t>0.95±0.12</t>
  </si>
  <si>
    <t>3.17±0.33</t>
  </si>
  <si>
    <t>2.39±0.33</t>
  </si>
  <si>
    <t>0.74±0.04</t>
  </si>
  <si>
    <t>0.36±0.03</t>
  </si>
  <si>
    <t>0.38±0.05</t>
  </si>
  <si>
    <t>0.26±0.04</t>
  </si>
  <si>
    <t>0.06±0.003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</si>
</sst>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Fill="1" applyBorder="1"/>
    <xf numFmtId="1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0" borderId="0" xfId="0" applyNumberFormat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BP_dendro_age!$AN$61:$AN$113</c:f>
              <c:numCache>
                <c:formatCode>General</c:formatCode>
                <c:ptCount val="53"/>
                <c:pt idx="0">
                  <c:v>14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22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35</c:v>
                </c:pt>
                <c:pt idx="25">
                  <c:v>35</c:v>
                </c:pt>
                <c:pt idx="26">
                  <c:v>36</c:v>
                </c:pt>
                <c:pt idx="27">
                  <c:v>39</c:v>
                </c:pt>
                <c:pt idx="28">
                  <c:v>54</c:v>
                </c:pt>
                <c:pt idx="29">
                  <c:v>58</c:v>
                </c:pt>
                <c:pt idx="30">
                  <c:v>61</c:v>
                </c:pt>
                <c:pt idx="31">
                  <c:v>62</c:v>
                </c:pt>
                <c:pt idx="32">
                  <c:v>70</c:v>
                </c:pt>
                <c:pt idx="33">
                  <c:v>72</c:v>
                </c:pt>
                <c:pt idx="34">
                  <c:v>75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78</c:v>
                </c:pt>
                <c:pt idx="40">
                  <c:v>79</c:v>
                </c:pt>
                <c:pt idx="41">
                  <c:v>81</c:v>
                </c:pt>
                <c:pt idx="42">
                  <c:v>90</c:v>
                </c:pt>
                <c:pt idx="43">
                  <c:v>92</c:v>
                </c:pt>
                <c:pt idx="44">
                  <c:v>92</c:v>
                </c:pt>
                <c:pt idx="45">
                  <c:v>95</c:v>
                </c:pt>
                <c:pt idx="46">
                  <c:v>96</c:v>
                </c:pt>
                <c:pt idx="47">
                  <c:v>110</c:v>
                </c:pt>
                <c:pt idx="48">
                  <c:v>112</c:v>
                </c:pt>
                <c:pt idx="49">
                  <c:v>121</c:v>
                </c:pt>
                <c:pt idx="50">
                  <c:v>137</c:v>
                </c:pt>
                <c:pt idx="51">
                  <c:v>147</c:v>
                </c:pt>
                <c:pt idx="52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C-4C1C-B2E7-2A9ECC68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43752"/>
        <c:axId val="450343424"/>
      </c:lineChart>
      <c:catAx>
        <c:axId val="450343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0343424"/>
        <c:crosses val="autoZero"/>
        <c:auto val="1"/>
        <c:lblAlgn val="ctr"/>
        <c:lblOffset val="100"/>
        <c:noMultiLvlLbl val="0"/>
      </c:catAx>
      <c:valAx>
        <c:axId val="450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034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104775</xdr:colOff>
      <xdr:row>49</xdr:row>
      <xdr:rowOff>166687</xdr:rowOff>
    </xdr:from>
    <xdr:to>
      <xdr:col>44</xdr:col>
      <xdr:colOff>409575</xdr:colOff>
      <xdr:row>64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5D31EC-B97F-462B-B141-D5875CBEB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5"/>
  <sheetViews>
    <sheetView tabSelected="1" workbookViewId="0">
      <selection activeCell="AE14" sqref="AE14"/>
    </sheetView>
  </sheetViews>
  <sheetFormatPr defaultRowHeight="14.5" x14ac:dyDescent="0.35"/>
  <cols>
    <col min="55" max="55" width="9" customWidth="1"/>
    <col min="56" max="56" width="15.453125" customWidth="1"/>
    <col min="57" max="57" width="15.26953125" customWidth="1"/>
    <col min="58" max="58" width="15.453125" customWidth="1"/>
    <col min="59" max="59" width="17.7265625" customWidth="1"/>
    <col min="60" max="60" width="14.81640625" customWidth="1"/>
    <col min="65" max="65" width="15.81640625" customWidth="1"/>
  </cols>
  <sheetData>
    <row r="1" spans="1:60" x14ac:dyDescent="0.35">
      <c r="A1">
        <v>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60" x14ac:dyDescent="0.35">
      <c r="A2" t="s">
        <v>11</v>
      </c>
      <c r="B2" t="s">
        <v>12</v>
      </c>
      <c r="C2">
        <v>26</v>
      </c>
      <c r="D2">
        <v>0.45378560600000001</v>
      </c>
      <c r="E2">
        <v>5</v>
      </c>
      <c r="F2">
        <v>2.4386629430000002</v>
      </c>
      <c r="G2">
        <v>9.4310584409999993</v>
      </c>
      <c r="H2">
        <v>12.747846020000001</v>
      </c>
      <c r="I2">
        <v>24</v>
      </c>
      <c r="J2">
        <v>11.5</v>
      </c>
      <c r="K2">
        <v>1</v>
      </c>
      <c r="L2">
        <v>0</v>
      </c>
      <c r="P2" t="s">
        <v>13</v>
      </c>
      <c r="Q2" t="s">
        <v>14</v>
      </c>
      <c r="R2" t="s">
        <v>15</v>
      </c>
      <c r="S2" t="s">
        <v>16</v>
      </c>
      <c r="AI2">
        <f>STDEV(AH4:AH8)</f>
        <v>22.264321233758729</v>
      </c>
    </row>
    <row r="3" spans="1:60" x14ac:dyDescent="0.35">
      <c r="A3" t="s">
        <v>11</v>
      </c>
      <c r="B3" t="s">
        <v>17</v>
      </c>
      <c r="F3">
        <v>0.56999999999999995</v>
      </c>
      <c r="G3">
        <v>-0.92738359199999998</v>
      </c>
      <c r="H3">
        <v>2.9796131730000002</v>
      </c>
      <c r="J3">
        <v>2.5</v>
      </c>
      <c r="K3">
        <v>0</v>
      </c>
      <c r="L3">
        <v>1.88</v>
      </c>
      <c r="P3" t="s">
        <v>18</v>
      </c>
      <c r="Q3" t="s">
        <v>19</v>
      </c>
      <c r="R3" t="s">
        <v>20</v>
      </c>
      <c r="S3" t="s">
        <v>21</v>
      </c>
      <c r="AM3" t="s">
        <v>22</v>
      </c>
      <c r="AN3" t="s">
        <v>23</v>
      </c>
      <c r="AU3" t="s">
        <v>24</v>
      </c>
      <c r="AV3" t="s">
        <v>25</v>
      </c>
      <c r="AW3" t="s">
        <v>26</v>
      </c>
      <c r="AX3" t="s">
        <v>27</v>
      </c>
      <c r="AY3" t="s">
        <v>28</v>
      </c>
      <c r="AZ3" t="s">
        <v>29</v>
      </c>
    </row>
    <row r="4" spans="1:60" x14ac:dyDescent="0.35">
      <c r="A4" t="s">
        <v>11</v>
      </c>
      <c r="B4" t="s">
        <v>30</v>
      </c>
      <c r="F4">
        <v>0.51800000000000002</v>
      </c>
      <c r="G4">
        <v>-1.2156319289999999</v>
      </c>
      <c r="H4">
        <v>2.7077888130000001</v>
      </c>
      <c r="J4">
        <v>2.5</v>
      </c>
      <c r="K4">
        <v>0</v>
      </c>
      <c r="L4">
        <v>4</v>
      </c>
      <c r="P4" t="s">
        <v>31</v>
      </c>
      <c r="Q4" t="s">
        <v>32</v>
      </c>
      <c r="R4" t="s">
        <v>33</v>
      </c>
      <c r="S4" t="s">
        <v>34</v>
      </c>
      <c r="AF4" t="s">
        <v>24</v>
      </c>
      <c r="AG4" t="s">
        <v>35</v>
      </c>
      <c r="AH4">
        <v>24</v>
      </c>
      <c r="AI4">
        <v>60.8</v>
      </c>
      <c r="AJ4" t="s">
        <v>36</v>
      </c>
      <c r="AL4" t="s">
        <v>37</v>
      </c>
      <c r="AM4">
        <v>2.8411214949999999</v>
      </c>
      <c r="AN4">
        <v>0.56608902299999997</v>
      </c>
      <c r="AU4">
        <v>24</v>
      </c>
      <c r="AV4">
        <v>76</v>
      </c>
      <c r="AW4">
        <v>96</v>
      </c>
      <c r="AX4">
        <v>58</v>
      </c>
      <c r="AY4">
        <v>54</v>
      </c>
      <c r="AZ4">
        <v>92</v>
      </c>
      <c r="BC4" t="s">
        <v>424</v>
      </c>
    </row>
    <row r="5" spans="1:60" x14ac:dyDescent="0.35">
      <c r="A5" t="s">
        <v>11</v>
      </c>
      <c r="B5" t="s">
        <v>38</v>
      </c>
      <c r="F5">
        <v>0.59</v>
      </c>
      <c r="G5">
        <v>-0.81651884699999999</v>
      </c>
      <c r="H5">
        <v>3.0841610039999998</v>
      </c>
      <c r="J5">
        <v>4</v>
      </c>
      <c r="K5">
        <v>0</v>
      </c>
      <c r="L5">
        <v>4.05</v>
      </c>
      <c r="AF5" t="s">
        <v>24</v>
      </c>
      <c r="AG5" t="s">
        <v>39</v>
      </c>
      <c r="AH5">
        <v>62</v>
      </c>
      <c r="AI5">
        <v>22.26432123</v>
      </c>
      <c r="AJ5" t="s">
        <v>40</v>
      </c>
      <c r="AL5" t="s">
        <v>41</v>
      </c>
      <c r="AM5">
        <v>3.0864197529999999</v>
      </c>
      <c r="AN5">
        <v>0.74663662099999994</v>
      </c>
      <c r="AU5">
        <v>62</v>
      </c>
      <c r="AV5">
        <v>75</v>
      </c>
      <c r="AW5">
        <v>110</v>
      </c>
      <c r="AX5">
        <v>112</v>
      </c>
      <c r="AY5">
        <v>148</v>
      </c>
      <c r="AZ5">
        <v>137</v>
      </c>
      <c r="BC5" s="2" t="s">
        <v>429</v>
      </c>
      <c r="BD5" s="2" t="s">
        <v>425</v>
      </c>
      <c r="BE5" s="12" t="s">
        <v>452</v>
      </c>
      <c r="BF5" s="2" t="s">
        <v>430</v>
      </c>
      <c r="BG5" s="2" t="s">
        <v>431</v>
      </c>
      <c r="BH5" s="2" t="s">
        <v>433</v>
      </c>
    </row>
    <row r="6" spans="1:60" x14ac:dyDescent="0.35">
      <c r="A6" t="s">
        <v>11</v>
      </c>
      <c r="B6" t="s">
        <v>42</v>
      </c>
      <c r="F6">
        <v>0.55400000000000005</v>
      </c>
      <c r="G6">
        <v>-1.016075388</v>
      </c>
      <c r="H6">
        <v>2.895974909</v>
      </c>
      <c r="J6">
        <v>4</v>
      </c>
      <c r="K6">
        <v>0</v>
      </c>
      <c r="L6">
        <v>4.25</v>
      </c>
      <c r="AF6" t="s">
        <v>24</v>
      </c>
      <c r="AG6" t="s">
        <v>43</v>
      </c>
      <c r="AH6">
        <v>78</v>
      </c>
      <c r="AI6">
        <v>0.366189494</v>
      </c>
      <c r="AJ6" t="s">
        <v>44</v>
      </c>
      <c r="AL6" t="s">
        <v>45</v>
      </c>
      <c r="AM6">
        <v>4.4264705869999998</v>
      </c>
      <c r="AN6">
        <v>0.48146132800000002</v>
      </c>
      <c r="AU6">
        <v>78</v>
      </c>
      <c r="AV6">
        <v>35</v>
      </c>
      <c r="AW6">
        <v>95</v>
      </c>
      <c r="AX6">
        <v>72</v>
      </c>
      <c r="AY6">
        <v>81</v>
      </c>
      <c r="AZ6">
        <v>121</v>
      </c>
      <c r="BC6" s="1">
        <v>1</v>
      </c>
      <c r="BD6" s="1" t="s">
        <v>426</v>
      </c>
      <c r="BE6" s="4" t="s">
        <v>453</v>
      </c>
      <c r="BF6" s="1" t="s">
        <v>440</v>
      </c>
      <c r="BG6" s="1" t="s">
        <v>446</v>
      </c>
      <c r="BH6" s="1" t="s">
        <v>434</v>
      </c>
    </row>
    <row r="7" spans="1:60" x14ac:dyDescent="0.35">
      <c r="A7" t="s">
        <v>11</v>
      </c>
      <c r="B7" t="s">
        <v>46</v>
      </c>
      <c r="F7">
        <v>0.25</v>
      </c>
      <c r="G7">
        <v>-2.7012195120000002</v>
      </c>
      <c r="H7">
        <v>1.3068478830000001</v>
      </c>
      <c r="J7">
        <v>1.2</v>
      </c>
      <c r="K7">
        <v>0</v>
      </c>
      <c r="L7">
        <v>5.36</v>
      </c>
      <c r="AF7" t="s">
        <v>24</v>
      </c>
      <c r="AG7" t="s">
        <v>47</v>
      </c>
      <c r="AH7">
        <v>79</v>
      </c>
      <c r="AJ7" t="s">
        <v>451</v>
      </c>
      <c r="AL7" t="s">
        <v>48</v>
      </c>
      <c r="AM7">
        <v>2.888888889</v>
      </c>
      <c r="AN7">
        <v>0.56739487099999997</v>
      </c>
      <c r="AU7">
        <v>79</v>
      </c>
      <c r="AV7">
        <v>147</v>
      </c>
      <c r="AX7">
        <v>78</v>
      </c>
      <c r="AY7">
        <v>77</v>
      </c>
      <c r="BC7" s="1">
        <v>1</v>
      </c>
      <c r="BD7" s="1" t="s">
        <v>427</v>
      </c>
      <c r="BE7" s="4" t="s">
        <v>454</v>
      </c>
      <c r="BF7" s="1" t="s">
        <v>441</v>
      </c>
      <c r="BG7" s="1" t="s">
        <v>447</v>
      </c>
      <c r="BH7" s="1" t="s">
        <v>435</v>
      </c>
    </row>
    <row r="8" spans="1:60" x14ac:dyDescent="0.35">
      <c r="A8" t="s">
        <v>11</v>
      </c>
      <c r="B8" t="s">
        <v>49</v>
      </c>
      <c r="F8">
        <v>0.26800000000000002</v>
      </c>
      <c r="G8">
        <v>-2.6014412419999999</v>
      </c>
      <c r="H8">
        <v>1.40094093</v>
      </c>
      <c r="J8">
        <v>2.5</v>
      </c>
      <c r="K8">
        <v>0</v>
      </c>
      <c r="L8">
        <v>6.74</v>
      </c>
      <c r="N8" t="s">
        <v>50</v>
      </c>
      <c r="O8" t="s">
        <v>51</v>
      </c>
      <c r="P8" t="s">
        <v>52</v>
      </c>
      <c r="Q8" t="s">
        <v>53</v>
      </c>
      <c r="R8" t="s">
        <v>54</v>
      </c>
      <c r="S8" t="s">
        <v>55</v>
      </c>
      <c r="T8" t="s">
        <v>56</v>
      </c>
      <c r="U8" t="s">
        <v>57</v>
      </c>
      <c r="V8" t="s">
        <v>58</v>
      </c>
      <c r="W8" t="s">
        <v>59</v>
      </c>
      <c r="X8" t="s">
        <v>60</v>
      </c>
      <c r="Y8" t="s">
        <v>61</v>
      </c>
      <c r="Z8" t="s">
        <v>62</v>
      </c>
      <c r="AA8" t="s">
        <v>63</v>
      </c>
      <c r="AB8" t="s">
        <v>64</v>
      </c>
      <c r="AF8" t="s">
        <v>24</v>
      </c>
      <c r="AG8" t="s">
        <v>65</v>
      </c>
      <c r="AH8">
        <v>61</v>
      </c>
      <c r="AL8" t="s">
        <v>66</v>
      </c>
      <c r="AM8">
        <v>3.8135593220000001</v>
      </c>
      <c r="AN8">
        <v>0.68528973599999998</v>
      </c>
      <c r="AU8">
        <v>61</v>
      </c>
      <c r="AV8">
        <v>75</v>
      </c>
      <c r="AX8">
        <v>70</v>
      </c>
      <c r="AY8">
        <v>90</v>
      </c>
      <c r="BC8" s="1">
        <v>1</v>
      </c>
      <c r="BD8" s="1" t="s">
        <v>428</v>
      </c>
      <c r="BE8" s="4" t="s">
        <v>455</v>
      </c>
      <c r="BF8" s="1" t="s">
        <v>442</v>
      </c>
      <c r="BG8" s="1" t="s">
        <v>448</v>
      </c>
      <c r="BH8" s="1" t="s">
        <v>436</v>
      </c>
    </row>
    <row r="9" spans="1:60" x14ac:dyDescent="0.35">
      <c r="A9" t="s">
        <v>11</v>
      </c>
      <c r="B9" t="s">
        <v>67</v>
      </c>
      <c r="F9">
        <v>2.35</v>
      </c>
      <c r="G9">
        <v>8.9395787139999996</v>
      </c>
      <c r="H9">
        <v>12.2843701</v>
      </c>
      <c r="J9">
        <v>13.6</v>
      </c>
      <c r="K9">
        <v>1</v>
      </c>
      <c r="L9">
        <v>7.8</v>
      </c>
      <c r="M9" t="s">
        <v>68</v>
      </c>
      <c r="N9">
        <v>10</v>
      </c>
      <c r="O9">
        <v>295.59245279999999</v>
      </c>
      <c r="P9" t="s">
        <v>35</v>
      </c>
      <c r="Q9">
        <v>6.0579999999999998</v>
      </c>
      <c r="R9">
        <v>2.71842074</v>
      </c>
      <c r="S9">
        <v>2.2284997720000002</v>
      </c>
      <c r="T9" t="s">
        <v>69</v>
      </c>
      <c r="U9">
        <v>499505.614</v>
      </c>
      <c r="V9">
        <v>15.80356944</v>
      </c>
      <c r="W9">
        <v>0.38333112200000002</v>
      </c>
      <c r="X9" t="s">
        <v>70</v>
      </c>
      <c r="Y9">
        <v>38175.519</v>
      </c>
      <c r="Z9">
        <v>13.815845789999999</v>
      </c>
      <c r="AA9">
        <v>0.43848202200000003</v>
      </c>
      <c r="AB9" t="s">
        <v>70</v>
      </c>
      <c r="AF9" t="s">
        <v>25</v>
      </c>
      <c r="AG9" t="s">
        <v>71</v>
      </c>
      <c r="AH9">
        <v>76</v>
      </c>
      <c r="AI9">
        <v>83.333333330000002</v>
      </c>
      <c r="AL9" t="s">
        <v>72</v>
      </c>
      <c r="AM9">
        <v>6.7307692330000002</v>
      </c>
      <c r="AN9">
        <v>0.228829951</v>
      </c>
      <c r="AV9">
        <v>92</v>
      </c>
      <c r="BC9" s="1">
        <v>2</v>
      </c>
      <c r="BD9" s="1" t="s">
        <v>426</v>
      </c>
      <c r="BE9" s="4" t="s">
        <v>456</v>
      </c>
      <c r="BF9" s="1" t="s">
        <v>443</v>
      </c>
      <c r="BG9" s="1" t="s">
        <v>447</v>
      </c>
      <c r="BH9" s="1" t="s">
        <v>437</v>
      </c>
    </row>
    <row r="10" spans="1:60" x14ac:dyDescent="0.35">
      <c r="A10" t="s">
        <v>11</v>
      </c>
      <c r="B10" t="s">
        <v>73</v>
      </c>
      <c r="C10">
        <v>34</v>
      </c>
      <c r="D10">
        <v>0.59341194600000002</v>
      </c>
      <c r="E10">
        <v>5</v>
      </c>
      <c r="F10">
        <v>3.3725425840000001</v>
      </c>
      <c r="G10">
        <v>14.607774859999999</v>
      </c>
      <c r="H10">
        <v>17.629600539999998</v>
      </c>
      <c r="J10">
        <v>10.4</v>
      </c>
      <c r="K10">
        <v>1</v>
      </c>
      <c r="L10">
        <v>7.6</v>
      </c>
      <c r="M10" t="s">
        <v>74</v>
      </c>
      <c r="N10">
        <v>10</v>
      </c>
      <c r="O10">
        <v>75.429639609999995</v>
      </c>
      <c r="P10" t="s">
        <v>39</v>
      </c>
      <c r="Q10">
        <v>3.7869999999999999</v>
      </c>
      <c r="R10">
        <v>1.3732228479999999</v>
      </c>
      <c r="S10">
        <v>2.757746134</v>
      </c>
      <c r="T10" t="s">
        <v>69</v>
      </c>
      <c r="U10">
        <v>499505.614</v>
      </c>
      <c r="V10">
        <v>15.80356944</v>
      </c>
      <c r="W10">
        <v>0.23962940899999999</v>
      </c>
      <c r="X10" t="s">
        <v>70</v>
      </c>
      <c r="Y10">
        <v>38175.519</v>
      </c>
      <c r="Z10">
        <v>13.815845789999999</v>
      </c>
      <c r="AA10">
        <v>0.274105549</v>
      </c>
      <c r="AB10" t="s">
        <v>70</v>
      </c>
      <c r="AF10" t="s">
        <v>25</v>
      </c>
      <c r="AG10" t="s">
        <v>75</v>
      </c>
      <c r="AH10">
        <v>75</v>
      </c>
      <c r="AI10">
        <v>36.489267830000003</v>
      </c>
      <c r="BC10" s="1">
        <v>2</v>
      </c>
      <c r="BD10" s="1" t="s">
        <v>427</v>
      </c>
      <c r="BE10" s="4" t="s">
        <v>457</v>
      </c>
      <c r="BF10" s="1" t="s">
        <v>444</v>
      </c>
      <c r="BG10" s="1" t="s">
        <v>449</v>
      </c>
      <c r="BH10" s="1" t="s">
        <v>438</v>
      </c>
    </row>
    <row r="11" spans="1:60" x14ac:dyDescent="0.35">
      <c r="A11" t="s">
        <v>11</v>
      </c>
      <c r="B11" t="s">
        <v>76</v>
      </c>
      <c r="F11">
        <v>0.97399999999999998</v>
      </c>
      <c r="G11">
        <v>1.312084257</v>
      </c>
      <c r="H11">
        <v>5.0914793520000003</v>
      </c>
      <c r="J11">
        <v>3.3</v>
      </c>
      <c r="K11">
        <v>0</v>
      </c>
      <c r="L11">
        <v>9.1999999999999993</v>
      </c>
      <c r="M11" t="s">
        <v>68</v>
      </c>
      <c r="N11">
        <v>10</v>
      </c>
      <c r="O11">
        <v>86.260594449999999</v>
      </c>
      <c r="P11" t="s">
        <v>43</v>
      </c>
      <c r="Q11">
        <v>3.7509999999999999</v>
      </c>
      <c r="R11">
        <v>1.4685076990000001</v>
      </c>
      <c r="S11">
        <v>2.554293725</v>
      </c>
      <c r="T11" t="s">
        <v>69</v>
      </c>
      <c r="U11">
        <v>499505.614</v>
      </c>
      <c r="V11">
        <v>15.80356944</v>
      </c>
      <c r="W11">
        <v>0.237351442</v>
      </c>
      <c r="X11" t="s">
        <v>70</v>
      </c>
      <c r="Y11">
        <v>38175.519</v>
      </c>
      <c r="Z11">
        <v>13.815845789999999</v>
      </c>
      <c r="AA11">
        <v>0.27149984599999999</v>
      </c>
      <c r="AB11" t="s">
        <v>70</v>
      </c>
      <c r="AF11" t="s">
        <v>25</v>
      </c>
      <c r="AG11" t="s">
        <v>77</v>
      </c>
      <c r="AH11">
        <v>35</v>
      </c>
      <c r="AI11">
        <v>0.43787121400000001</v>
      </c>
      <c r="AJ11" t="s">
        <v>44</v>
      </c>
      <c r="BC11" s="1">
        <v>2</v>
      </c>
      <c r="BD11" s="1" t="s">
        <v>428</v>
      </c>
      <c r="BE11" s="4" t="s">
        <v>458</v>
      </c>
      <c r="BF11" s="1" t="s">
        <v>445</v>
      </c>
      <c r="BG11" s="1" t="s">
        <v>450</v>
      </c>
      <c r="BH11" s="1" t="s">
        <v>439</v>
      </c>
    </row>
    <row r="12" spans="1:60" x14ac:dyDescent="0.35">
      <c r="A12" t="s">
        <v>11</v>
      </c>
      <c r="B12" t="s">
        <v>78</v>
      </c>
      <c r="F12">
        <v>1.99</v>
      </c>
      <c r="G12">
        <v>6.9440133040000003</v>
      </c>
      <c r="H12">
        <v>10.40250915</v>
      </c>
      <c r="J12">
        <v>10.199999999999999</v>
      </c>
      <c r="K12">
        <v>0</v>
      </c>
      <c r="L12">
        <v>9.6999999999999993</v>
      </c>
      <c r="M12" t="s">
        <v>68</v>
      </c>
      <c r="N12">
        <v>10</v>
      </c>
      <c r="O12">
        <v>87.582576630000005</v>
      </c>
      <c r="P12" t="s">
        <v>47</v>
      </c>
      <c r="Q12">
        <v>2.1</v>
      </c>
      <c r="R12">
        <v>1.4797176809999999</v>
      </c>
      <c r="S12">
        <v>1.419189638</v>
      </c>
      <c r="T12" t="s">
        <v>69</v>
      </c>
      <c r="U12">
        <v>499505.614</v>
      </c>
      <c r="V12">
        <v>15.80356944</v>
      </c>
      <c r="W12">
        <v>0.132881373</v>
      </c>
      <c r="X12" t="s">
        <v>70</v>
      </c>
      <c r="Y12">
        <v>38175.519</v>
      </c>
      <c r="Z12">
        <v>13.815845789999999</v>
      </c>
      <c r="AA12">
        <v>0.15199937999999999</v>
      </c>
      <c r="AB12" t="s">
        <v>70</v>
      </c>
      <c r="AF12" t="s">
        <v>25</v>
      </c>
      <c r="AG12" t="s">
        <v>79</v>
      </c>
      <c r="AH12">
        <v>147</v>
      </c>
      <c r="AL12" t="s">
        <v>37</v>
      </c>
      <c r="AM12" t="s">
        <v>41</v>
      </c>
      <c r="AN12" t="s">
        <v>45</v>
      </c>
      <c r="AO12" t="s">
        <v>48</v>
      </c>
      <c r="AP12" t="s">
        <v>66</v>
      </c>
      <c r="AQ12" t="s">
        <v>72</v>
      </c>
      <c r="AU12" t="s">
        <v>80</v>
      </c>
    </row>
    <row r="13" spans="1:60" x14ac:dyDescent="0.35">
      <c r="A13" t="s">
        <v>11</v>
      </c>
      <c r="B13" t="s">
        <v>81</v>
      </c>
      <c r="C13">
        <v>38</v>
      </c>
      <c r="D13">
        <v>0.663225116</v>
      </c>
      <c r="E13">
        <v>5</v>
      </c>
      <c r="F13">
        <v>3.9064281329999999</v>
      </c>
      <c r="G13">
        <v>17.56722912</v>
      </c>
      <c r="H13">
        <v>20.420429339999998</v>
      </c>
      <c r="I13">
        <v>62</v>
      </c>
      <c r="J13">
        <v>23.8</v>
      </c>
      <c r="K13">
        <v>1</v>
      </c>
      <c r="L13">
        <v>0</v>
      </c>
      <c r="M13" t="s">
        <v>74</v>
      </c>
      <c r="N13">
        <v>10</v>
      </c>
      <c r="O13">
        <v>11.103645070000001</v>
      </c>
      <c r="P13" t="s">
        <v>65</v>
      </c>
      <c r="Q13">
        <v>1.052</v>
      </c>
      <c r="R13">
        <v>0.526869174</v>
      </c>
      <c r="S13">
        <v>1.996700607</v>
      </c>
      <c r="T13" t="s">
        <v>69</v>
      </c>
      <c r="U13">
        <v>499505.614</v>
      </c>
      <c r="V13">
        <v>15.80356944</v>
      </c>
      <c r="W13">
        <v>6.656724E-2</v>
      </c>
      <c r="X13" t="s">
        <v>70</v>
      </c>
      <c r="Y13">
        <v>38175.519</v>
      </c>
      <c r="Z13">
        <v>13.815845789999999</v>
      </c>
      <c r="AA13">
        <v>7.6144452000000001E-2</v>
      </c>
      <c r="AB13" t="s">
        <v>70</v>
      </c>
      <c r="AF13" t="s">
        <v>25</v>
      </c>
      <c r="AG13" t="s">
        <v>82</v>
      </c>
      <c r="AH13">
        <v>75</v>
      </c>
      <c r="AL13">
        <v>2.8411214949999999</v>
      </c>
      <c r="AM13">
        <v>3.0864197529999999</v>
      </c>
      <c r="AN13">
        <v>4.4264705869999998</v>
      </c>
      <c r="AO13">
        <v>2.888888889</v>
      </c>
      <c r="AP13">
        <v>3.8135593220000001</v>
      </c>
      <c r="AQ13">
        <v>6.7307692330000002</v>
      </c>
      <c r="BD13" s="1" t="s">
        <v>50</v>
      </c>
      <c r="BE13" s="4" t="s">
        <v>459</v>
      </c>
      <c r="BF13" s="1" t="s">
        <v>460</v>
      </c>
    </row>
    <row r="14" spans="1:60" x14ac:dyDescent="0.35">
      <c r="A14" t="s">
        <v>11</v>
      </c>
      <c r="B14" t="s">
        <v>83</v>
      </c>
      <c r="F14">
        <v>0.93</v>
      </c>
      <c r="G14">
        <v>1.068181818</v>
      </c>
      <c r="H14">
        <v>4.8614741239999999</v>
      </c>
      <c r="J14">
        <v>3.2</v>
      </c>
      <c r="K14">
        <v>0</v>
      </c>
      <c r="L14">
        <v>1.55</v>
      </c>
      <c r="M14" t="s">
        <v>68</v>
      </c>
      <c r="N14">
        <v>10</v>
      </c>
      <c r="O14">
        <v>161.50582259999999</v>
      </c>
      <c r="P14" t="s">
        <v>71</v>
      </c>
      <c r="Q14">
        <v>3.7250000000000001</v>
      </c>
      <c r="R14">
        <v>2.0093893509999998</v>
      </c>
      <c r="S14">
        <v>1.8537970239999999</v>
      </c>
      <c r="T14" t="s">
        <v>69</v>
      </c>
      <c r="U14">
        <v>499505.614</v>
      </c>
      <c r="V14">
        <v>15.80356944</v>
      </c>
      <c r="W14">
        <v>0.23570624400000001</v>
      </c>
      <c r="X14" t="s">
        <v>70</v>
      </c>
      <c r="Y14">
        <v>34057.271000000001</v>
      </c>
      <c r="Z14">
        <v>12.0129293</v>
      </c>
      <c r="AA14">
        <v>0.31008257099999997</v>
      </c>
      <c r="AB14" t="s">
        <v>70</v>
      </c>
      <c r="AF14" t="s">
        <v>25</v>
      </c>
      <c r="AG14" t="s">
        <v>84</v>
      </c>
      <c r="AH14">
        <v>92</v>
      </c>
      <c r="AL14">
        <v>0.56608902299999997</v>
      </c>
      <c r="AM14">
        <v>0.74663662099999994</v>
      </c>
      <c r="AN14">
        <v>0.48146132800000002</v>
      </c>
      <c r="AO14">
        <v>0.56739487099999997</v>
      </c>
      <c r="AP14">
        <v>0.68528973599999998</v>
      </c>
      <c r="AQ14">
        <v>0.228829951</v>
      </c>
      <c r="AU14" t="s">
        <v>85</v>
      </c>
      <c r="BD14">
        <v>10</v>
      </c>
      <c r="BE14">
        <f>STDEV(AU4:AU8,AU34:AU38)</f>
        <v>25.683760541547564</v>
      </c>
      <c r="BF14">
        <f>BE14/(SQRT(BD14))</f>
        <v>8.1219182189649963</v>
      </c>
    </row>
    <row r="15" spans="1:60" x14ac:dyDescent="0.35">
      <c r="A15" t="s">
        <v>11</v>
      </c>
      <c r="B15" t="s">
        <v>86</v>
      </c>
      <c r="F15">
        <v>0.98599999999999999</v>
      </c>
      <c r="G15">
        <v>1.378603104</v>
      </c>
      <c r="H15">
        <v>5.1542080500000003</v>
      </c>
      <c r="J15">
        <v>3</v>
      </c>
      <c r="K15">
        <v>0</v>
      </c>
      <c r="L15">
        <v>2.12</v>
      </c>
      <c r="M15" t="s">
        <v>68</v>
      </c>
      <c r="N15">
        <v>10</v>
      </c>
      <c r="O15">
        <v>387.7733786</v>
      </c>
      <c r="P15" t="s">
        <v>75</v>
      </c>
      <c r="Q15">
        <v>6.9219999999999997</v>
      </c>
      <c r="R15">
        <v>3.1135726209999999</v>
      </c>
      <c r="S15">
        <v>2.2231696009999999</v>
      </c>
      <c r="T15" t="s">
        <v>69</v>
      </c>
      <c r="U15">
        <v>499505.614</v>
      </c>
      <c r="V15">
        <v>15.80356944</v>
      </c>
      <c r="W15">
        <v>0.43800231499999998</v>
      </c>
      <c r="X15" t="s">
        <v>70</v>
      </c>
      <c r="Y15">
        <v>34057.271000000001</v>
      </c>
      <c r="Z15">
        <v>12.0129293</v>
      </c>
      <c r="AA15">
        <v>0.57621249799999996</v>
      </c>
      <c r="AB15" t="s">
        <v>70</v>
      </c>
      <c r="AF15" t="s">
        <v>26</v>
      </c>
      <c r="AG15" t="s">
        <v>87</v>
      </c>
      <c r="AH15">
        <v>96</v>
      </c>
      <c r="AI15">
        <v>100.33333330000001</v>
      </c>
      <c r="AU15" t="s">
        <v>88</v>
      </c>
      <c r="AV15" t="s">
        <v>89</v>
      </c>
      <c r="AW15" t="s">
        <v>90</v>
      </c>
      <c r="AX15" t="s">
        <v>91</v>
      </c>
      <c r="AY15" t="s">
        <v>92</v>
      </c>
      <c r="AZ15" t="s">
        <v>40</v>
      </c>
      <c r="BA15" t="s">
        <v>432</v>
      </c>
      <c r="BD15">
        <v>11</v>
      </c>
      <c r="BE15">
        <f>STDEV(AV4:AV9,AV34:AV38)</f>
        <v>39.484404285973234</v>
      </c>
      <c r="BF15">
        <f t="shared" ref="BF15:BF19" si="0">BE15/(SQRT(BD15))</f>
        <v>11.904995826115803</v>
      </c>
    </row>
    <row r="16" spans="1:60" x14ac:dyDescent="0.35">
      <c r="A16" t="s">
        <v>11</v>
      </c>
      <c r="B16" t="s">
        <v>93</v>
      </c>
      <c r="F16">
        <v>1.8</v>
      </c>
      <c r="G16">
        <v>5.8907982260000002</v>
      </c>
      <c r="H16">
        <v>9.4093047569999992</v>
      </c>
      <c r="J16">
        <v>14.8</v>
      </c>
      <c r="K16">
        <v>0</v>
      </c>
      <c r="L16">
        <v>3.7</v>
      </c>
      <c r="M16" t="s">
        <v>74</v>
      </c>
      <c r="N16">
        <v>9</v>
      </c>
      <c r="O16">
        <v>27.525378190000001</v>
      </c>
      <c r="P16" t="s">
        <v>77</v>
      </c>
      <c r="Q16">
        <v>1.9870000000000001</v>
      </c>
      <c r="R16">
        <v>0.874410566</v>
      </c>
      <c r="S16">
        <v>2.27238791</v>
      </c>
      <c r="T16" t="s">
        <v>69</v>
      </c>
      <c r="U16">
        <v>499505.614</v>
      </c>
      <c r="V16">
        <v>15.80356944</v>
      </c>
      <c r="W16">
        <v>0.12573108899999999</v>
      </c>
      <c r="X16" t="s">
        <v>70</v>
      </c>
      <c r="Y16">
        <v>34057.271000000001</v>
      </c>
      <c r="Z16">
        <v>12.0129293</v>
      </c>
      <c r="AA16">
        <v>0.16540511899999999</v>
      </c>
      <c r="AB16" t="s">
        <v>70</v>
      </c>
      <c r="AF16" t="s">
        <v>26</v>
      </c>
      <c r="AG16" t="s">
        <v>94</v>
      </c>
      <c r="AH16">
        <v>110</v>
      </c>
      <c r="AI16">
        <v>8.3864970840000002</v>
      </c>
      <c r="AU16" t="s">
        <v>24</v>
      </c>
      <c r="AV16">
        <v>5</v>
      </c>
      <c r="AW16">
        <v>304</v>
      </c>
      <c r="AX16">
        <v>60.8</v>
      </c>
      <c r="AY16">
        <v>495.7</v>
      </c>
      <c r="AZ16">
        <f>SQRT(AY16)</f>
        <v>22.264321233758732</v>
      </c>
      <c r="BA16">
        <f t="shared" ref="BA16:BA21" si="1">AZ16/SQRT(AV16)</f>
        <v>9.9569071503153008</v>
      </c>
      <c r="BD16">
        <v>6</v>
      </c>
      <c r="BE16">
        <f>STDEV(AW4:AW6,AW34:AW36)</f>
        <v>43.246965211445762</v>
      </c>
      <c r="BF16">
        <f t="shared" si="0"/>
        <v>17.655499615322888</v>
      </c>
    </row>
    <row r="17" spans="1:58" x14ac:dyDescent="0.35">
      <c r="A17" t="s">
        <v>11</v>
      </c>
      <c r="B17" t="s">
        <v>95</v>
      </c>
      <c r="F17">
        <v>0.85</v>
      </c>
      <c r="G17">
        <v>0.62472283799999995</v>
      </c>
      <c r="H17">
        <v>4.4432828019999997</v>
      </c>
      <c r="J17">
        <v>3</v>
      </c>
      <c r="K17">
        <v>0</v>
      </c>
      <c r="L17">
        <v>3.68</v>
      </c>
      <c r="M17" t="s">
        <v>74</v>
      </c>
      <c r="N17">
        <v>10</v>
      </c>
      <c r="O17">
        <v>58.08804816</v>
      </c>
      <c r="P17" t="s">
        <v>79</v>
      </c>
      <c r="Q17">
        <v>2.1829999999999998</v>
      </c>
      <c r="R17">
        <v>1.205073112</v>
      </c>
      <c r="S17">
        <v>1.811508347</v>
      </c>
      <c r="T17" t="s">
        <v>69</v>
      </c>
      <c r="U17">
        <v>499505.614</v>
      </c>
      <c r="V17">
        <v>15.80356944</v>
      </c>
      <c r="W17">
        <v>0.13813335099999999</v>
      </c>
      <c r="X17" t="s">
        <v>70</v>
      </c>
      <c r="Y17">
        <v>34057.271000000001</v>
      </c>
      <c r="Z17">
        <v>12.0129293</v>
      </c>
      <c r="AA17">
        <v>0.181720873</v>
      </c>
      <c r="AB17" t="s">
        <v>70</v>
      </c>
      <c r="AF17" t="s">
        <v>26</v>
      </c>
      <c r="AG17" t="s">
        <v>96</v>
      </c>
      <c r="AH17">
        <v>95</v>
      </c>
      <c r="AI17">
        <v>8.3586350000000004E-2</v>
      </c>
      <c r="AJ17" t="s">
        <v>44</v>
      </c>
      <c r="AU17" t="s">
        <v>25</v>
      </c>
      <c r="AV17">
        <v>6</v>
      </c>
      <c r="AW17">
        <v>500</v>
      </c>
      <c r="AX17">
        <v>83.333333330000002</v>
      </c>
      <c r="AY17">
        <v>1331.4666669999999</v>
      </c>
      <c r="AZ17">
        <f t="shared" ref="AZ17:AZ21" si="2">SQRT(AY17)</f>
        <v>36.489267833158834</v>
      </c>
      <c r="BA17">
        <f t="shared" si="1"/>
        <v>14.896681213165122</v>
      </c>
      <c r="BD17">
        <v>10</v>
      </c>
      <c r="BE17">
        <f>STDEV(AX4:AX8,AX34:AX38)</f>
        <v>30.609548256131525</v>
      </c>
      <c r="BF17">
        <f t="shared" si="0"/>
        <v>9.6795890638210693</v>
      </c>
    </row>
    <row r="18" spans="1:58" x14ac:dyDescent="0.35">
      <c r="A18" t="s">
        <v>11</v>
      </c>
      <c r="B18" t="s">
        <v>97</v>
      </c>
      <c r="F18">
        <v>1.35</v>
      </c>
      <c r="G18">
        <v>3.3963414630000002</v>
      </c>
      <c r="H18">
        <v>7.0569785679999999</v>
      </c>
      <c r="J18">
        <v>3.3</v>
      </c>
      <c r="K18">
        <v>0</v>
      </c>
      <c r="L18">
        <v>4.3</v>
      </c>
      <c r="M18" t="s">
        <v>74</v>
      </c>
      <c r="N18">
        <v>10</v>
      </c>
      <c r="O18">
        <v>49.016699379999999</v>
      </c>
      <c r="P18" t="s">
        <v>82</v>
      </c>
      <c r="Q18">
        <v>2.77</v>
      </c>
      <c r="R18">
        <v>1.1069857649999999</v>
      </c>
      <c r="S18">
        <v>2.502290533</v>
      </c>
      <c r="T18" t="s">
        <v>69</v>
      </c>
      <c r="U18">
        <v>499505.614</v>
      </c>
      <c r="V18">
        <v>15.80356944</v>
      </c>
      <c r="W18">
        <v>0.17527685800000001</v>
      </c>
      <c r="X18" t="s">
        <v>70</v>
      </c>
      <c r="Y18">
        <v>34057.271000000001</v>
      </c>
      <c r="Z18">
        <v>12.0129293</v>
      </c>
      <c r="AA18">
        <v>0.23058489200000001</v>
      </c>
      <c r="AB18" t="s">
        <v>70</v>
      </c>
      <c r="AF18" t="s">
        <v>27</v>
      </c>
      <c r="AG18" t="s">
        <v>98</v>
      </c>
      <c r="AH18">
        <v>58</v>
      </c>
      <c r="AI18">
        <v>78</v>
      </c>
      <c r="AU18" t="s">
        <v>26</v>
      </c>
      <c r="AV18">
        <v>3</v>
      </c>
      <c r="AW18">
        <v>301</v>
      </c>
      <c r="AX18">
        <v>100.33333330000001</v>
      </c>
      <c r="AY18">
        <v>70.333333330000002</v>
      </c>
      <c r="AZ18">
        <f t="shared" si="2"/>
        <v>8.3864970834073507</v>
      </c>
      <c r="BA18">
        <f t="shared" si="1"/>
        <v>4.8419463486632459</v>
      </c>
      <c r="BD18">
        <v>10</v>
      </c>
      <c r="BE18">
        <f>STDEV(AY4:AY8,AY34:AY38)</f>
        <v>42.331496023121545</v>
      </c>
      <c r="BF18">
        <f t="shared" si="0"/>
        <v>13.386394419542384</v>
      </c>
    </row>
    <row r="19" spans="1:58" x14ac:dyDescent="0.35">
      <c r="A19" t="s">
        <v>11</v>
      </c>
      <c r="B19" t="s">
        <v>99</v>
      </c>
      <c r="F19">
        <v>1.32</v>
      </c>
      <c r="G19">
        <v>3.2300443460000001</v>
      </c>
      <c r="H19">
        <v>6.9001568219999996</v>
      </c>
      <c r="J19">
        <v>4.5</v>
      </c>
      <c r="K19">
        <v>0</v>
      </c>
      <c r="L19">
        <v>4.2300000000000004</v>
      </c>
      <c r="M19" t="s">
        <v>74</v>
      </c>
      <c r="N19">
        <v>10</v>
      </c>
      <c r="O19">
        <v>9.953822164</v>
      </c>
      <c r="P19" t="s">
        <v>84</v>
      </c>
      <c r="Q19">
        <v>1.1140000000000001</v>
      </c>
      <c r="R19">
        <v>0.49884421800000001</v>
      </c>
      <c r="S19">
        <v>2.233162096</v>
      </c>
      <c r="T19" t="s">
        <v>69</v>
      </c>
      <c r="U19">
        <v>499505.614</v>
      </c>
      <c r="V19">
        <v>15.80356944</v>
      </c>
      <c r="W19">
        <v>7.0490404000000007E-2</v>
      </c>
      <c r="X19" t="s">
        <v>70</v>
      </c>
      <c r="Y19">
        <v>34057.271000000001</v>
      </c>
      <c r="Z19">
        <v>12.0129293</v>
      </c>
      <c r="AA19">
        <v>9.2733417999999998E-2</v>
      </c>
      <c r="AB19" t="s">
        <v>70</v>
      </c>
      <c r="AF19" t="s">
        <v>27</v>
      </c>
      <c r="AG19" t="s">
        <v>100</v>
      </c>
      <c r="AH19">
        <v>112</v>
      </c>
      <c r="AI19">
        <v>20.346989950000001</v>
      </c>
      <c r="AU19" t="s">
        <v>27</v>
      </c>
      <c r="AV19">
        <v>5</v>
      </c>
      <c r="AW19">
        <v>390</v>
      </c>
      <c r="AX19">
        <v>78</v>
      </c>
      <c r="AY19">
        <v>414</v>
      </c>
      <c r="AZ19">
        <f t="shared" si="2"/>
        <v>20.346989949375804</v>
      </c>
      <c r="BA19">
        <f t="shared" si="1"/>
        <v>9.0994505328618605</v>
      </c>
      <c r="BD19">
        <v>6</v>
      </c>
      <c r="BE19">
        <f>STDEV(AZ4:AZ6,AZ34:AZ36)</f>
        <v>56.288542350997155</v>
      </c>
      <c r="BF19">
        <f t="shared" si="0"/>
        <v>22.979701187497344</v>
      </c>
    </row>
    <row r="20" spans="1:58" x14ac:dyDescent="0.35">
      <c r="A20" t="s">
        <v>11</v>
      </c>
      <c r="B20" t="s">
        <v>101</v>
      </c>
      <c r="F20">
        <v>1.39</v>
      </c>
      <c r="G20">
        <v>3.6180709530000001</v>
      </c>
      <c r="H20">
        <v>7.266074229</v>
      </c>
      <c r="J20">
        <v>12</v>
      </c>
      <c r="K20">
        <v>0</v>
      </c>
      <c r="L20">
        <v>4.84</v>
      </c>
      <c r="M20" t="s">
        <v>74</v>
      </c>
      <c r="N20">
        <v>8</v>
      </c>
      <c r="O20">
        <v>25.51758633</v>
      </c>
      <c r="P20" t="s">
        <v>87</v>
      </c>
      <c r="Q20">
        <v>1.825</v>
      </c>
      <c r="R20">
        <v>0.89298632300000003</v>
      </c>
      <c r="S20">
        <v>2.0437043140000002</v>
      </c>
      <c r="T20" t="s">
        <v>69</v>
      </c>
      <c r="U20">
        <v>499505.614</v>
      </c>
      <c r="V20">
        <v>15.80356944</v>
      </c>
      <c r="W20">
        <v>0.115480241</v>
      </c>
      <c r="X20" t="s">
        <v>70</v>
      </c>
      <c r="Y20">
        <v>14508.358</v>
      </c>
      <c r="Z20">
        <v>12.29344253</v>
      </c>
      <c r="AA20">
        <v>0.14845312799999999</v>
      </c>
      <c r="AB20" t="s">
        <v>70</v>
      </c>
      <c r="AF20" t="s">
        <v>27</v>
      </c>
      <c r="AG20" t="s">
        <v>102</v>
      </c>
      <c r="AH20">
        <v>72</v>
      </c>
      <c r="AI20">
        <v>0.26085884599999998</v>
      </c>
      <c r="AJ20" t="s">
        <v>44</v>
      </c>
      <c r="AU20" t="s">
        <v>28</v>
      </c>
      <c r="AV20">
        <v>5</v>
      </c>
      <c r="AW20">
        <v>450</v>
      </c>
      <c r="AX20">
        <v>90</v>
      </c>
      <c r="AY20">
        <v>1227.5</v>
      </c>
      <c r="AZ20">
        <f t="shared" si="2"/>
        <v>35.035696082709705</v>
      </c>
      <c r="BA20">
        <f t="shared" si="1"/>
        <v>15.668439615992398</v>
      </c>
    </row>
    <row r="21" spans="1:58" x14ac:dyDescent="0.35">
      <c r="A21" t="s">
        <v>11</v>
      </c>
      <c r="B21" t="s">
        <v>103</v>
      </c>
      <c r="F21">
        <v>1.33</v>
      </c>
      <c r="G21">
        <v>3.285476718</v>
      </c>
      <c r="H21">
        <v>6.9524307370000002</v>
      </c>
      <c r="J21">
        <v>10.6</v>
      </c>
      <c r="K21">
        <v>0</v>
      </c>
      <c r="L21">
        <v>4.9000000000000004</v>
      </c>
      <c r="M21" t="s">
        <v>68</v>
      </c>
      <c r="N21">
        <v>8</v>
      </c>
      <c r="O21">
        <v>96.768907709999993</v>
      </c>
      <c r="P21" t="s">
        <v>94</v>
      </c>
      <c r="Q21">
        <v>2.6812499999999999</v>
      </c>
      <c r="R21">
        <v>1.738973366</v>
      </c>
      <c r="S21">
        <v>1.541858003</v>
      </c>
      <c r="T21" t="s">
        <v>69</v>
      </c>
      <c r="U21">
        <v>499505.614</v>
      </c>
      <c r="V21">
        <v>15.80356944</v>
      </c>
      <c r="W21">
        <v>0.16966103799999999</v>
      </c>
      <c r="X21" t="s">
        <v>70</v>
      </c>
      <c r="Y21">
        <v>14508.358</v>
      </c>
      <c r="Z21">
        <v>12.29344253</v>
      </c>
      <c r="AA21">
        <v>0.218104082</v>
      </c>
      <c r="AB21" t="s">
        <v>70</v>
      </c>
      <c r="AF21" t="s">
        <v>27</v>
      </c>
      <c r="AG21" t="s">
        <v>104</v>
      </c>
      <c r="AH21">
        <v>78</v>
      </c>
      <c r="AU21" t="s">
        <v>29</v>
      </c>
      <c r="AV21">
        <v>3</v>
      </c>
      <c r="AW21">
        <v>350</v>
      </c>
      <c r="AX21">
        <v>116.66666669999999</v>
      </c>
      <c r="AY21">
        <v>520.33333330000005</v>
      </c>
      <c r="AZ21">
        <f t="shared" si="2"/>
        <v>22.810816147170186</v>
      </c>
      <c r="BA21">
        <f t="shared" si="1"/>
        <v>13.169830843003769</v>
      </c>
    </row>
    <row r="22" spans="1:58" x14ac:dyDescent="0.35">
      <c r="A22" t="s">
        <v>11</v>
      </c>
      <c r="B22" t="s">
        <v>105</v>
      </c>
      <c r="F22">
        <v>0.92</v>
      </c>
      <c r="G22">
        <v>1.0127494459999999</v>
      </c>
      <c r="H22">
        <v>4.8092002090000001</v>
      </c>
      <c r="J22">
        <v>5.5</v>
      </c>
      <c r="K22">
        <v>0</v>
      </c>
      <c r="L22">
        <v>3.9</v>
      </c>
      <c r="M22" t="s">
        <v>74</v>
      </c>
      <c r="N22">
        <v>8</v>
      </c>
      <c r="O22">
        <v>13.46141036</v>
      </c>
      <c r="P22" t="s">
        <v>96</v>
      </c>
      <c r="Q22">
        <v>1.4375</v>
      </c>
      <c r="R22">
        <v>0.64859006600000002</v>
      </c>
      <c r="S22">
        <v>2.2163460019999999</v>
      </c>
      <c r="T22" t="s">
        <v>69</v>
      </c>
      <c r="U22">
        <v>499505.614</v>
      </c>
      <c r="V22">
        <v>15.80356944</v>
      </c>
      <c r="W22">
        <v>9.0960463000000005E-2</v>
      </c>
      <c r="X22" t="s">
        <v>70</v>
      </c>
      <c r="Y22">
        <v>14508.358</v>
      </c>
      <c r="Z22">
        <v>12.29344253</v>
      </c>
      <c r="AA22">
        <v>0.116932259</v>
      </c>
      <c r="AB22" t="s">
        <v>70</v>
      </c>
      <c r="AF22" t="s">
        <v>27</v>
      </c>
      <c r="AG22" t="s">
        <v>106</v>
      </c>
      <c r="AH22">
        <v>70</v>
      </c>
      <c r="BD22">
        <v>21</v>
      </c>
    </row>
    <row r="23" spans="1:58" x14ac:dyDescent="0.35">
      <c r="A23" t="s">
        <v>11</v>
      </c>
      <c r="B23" t="s">
        <v>107</v>
      </c>
      <c r="F23">
        <v>1.08</v>
      </c>
      <c r="G23">
        <v>1.8996674060000001</v>
      </c>
      <c r="H23">
        <v>5.6455828539999997</v>
      </c>
      <c r="J23">
        <v>8</v>
      </c>
      <c r="K23">
        <v>0</v>
      </c>
      <c r="L23">
        <v>4.6500000000000004</v>
      </c>
      <c r="M23" t="s">
        <v>74</v>
      </c>
      <c r="N23">
        <v>10</v>
      </c>
      <c r="O23">
        <v>45.364597920000001</v>
      </c>
      <c r="P23" t="s">
        <v>98</v>
      </c>
      <c r="Q23">
        <v>2.0979999999999999</v>
      </c>
      <c r="R23">
        <v>1.0649483310000001</v>
      </c>
      <c r="S23">
        <v>1.9700486290000001</v>
      </c>
      <c r="T23" t="s">
        <v>69</v>
      </c>
      <c r="U23">
        <v>499505.614</v>
      </c>
      <c r="V23">
        <v>15.80356944</v>
      </c>
      <c r="W23">
        <v>0.132754819</v>
      </c>
      <c r="X23" t="s">
        <v>70</v>
      </c>
      <c r="Y23">
        <v>69505.637000000002</v>
      </c>
      <c r="Z23">
        <v>18.642107849999999</v>
      </c>
      <c r="AA23">
        <v>0.112540922</v>
      </c>
      <c r="AB23" t="s">
        <v>70</v>
      </c>
      <c r="AF23" t="s">
        <v>28</v>
      </c>
      <c r="AG23" t="s">
        <v>108</v>
      </c>
      <c r="AH23">
        <v>54</v>
      </c>
      <c r="AI23">
        <v>90</v>
      </c>
      <c r="BD23">
        <v>16</v>
      </c>
    </row>
    <row r="24" spans="1:58" x14ac:dyDescent="0.35">
      <c r="A24" t="s">
        <v>11</v>
      </c>
      <c r="B24" t="s">
        <v>109</v>
      </c>
      <c r="C24">
        <v>36</v>
      </c>
      <c r="D24">
        <v>0.62831853100000001</v>
      </c>
      <c r="E24">
        <v>5</v>
      </c>
      <c r="F24">
        <v>3.6327126399999998</v>
      </c>
      <c r="G24">
        <v>16.0499592</v>
      </c>
      <c r="H24">
        <v>18.989611289999999</v>
      </c>
      <c r="I24">
        <v>78</v>
      </c>
      <c r="J24">
        <v>12.4</v>
      </c>
      <c r="K24">
        <v>1</v>
      </c>
      <c r="L24">
        <v>0</v>
      </c>
      <c r="M24" t="s">
        <v>74</v>
      </c>
      <c r="N24">
        <v>10</v>
      </c>
      <c r="O24">
        <v>38.04594367</v>
      </c>
      <c r="P24" t="s">
        <v>100</v>
      </c>
      <c r="Q24">
        <v>2.024</v>
      </c>
      <c r="R24">
        <v>0.975268472</v>
      </c>
      <c r="S24">
        <v>2.0753259829999999</v>
      </c>
      <c r="T24" t="s">
        <v>69</v>
      </c>
      <c r="U24">
        <v>499505.614</v>
      </c>
      <c r="V24">
        <v>15.80356944</v>
      </c>
      <c r="W24">
        <v>0.12807233300000001</v>
      </c>
      <c r="X24" t="s">
        <v>70</v>
      </c>
      <c r="Y24">
        <v>69505.637000000002</v>
      </c>
      <c r="Z24">
        <v>18.642107849999999</v>
      </c>
      <c r="AA24">
        <v>0.108571414</v>
      </c>
      <c r="AB24" t="s">
        <v>70</v>
      </c>
      <c r="AF24" t="s">
        <v>28</v>
      </c>
      <c r="AG24" t="s">
        <v>110</v>
      </c>
      <c r="AH24">
        <v>148</v>
      </c>
      <c r="AI24">
        <v>35.035696080000001</v>
      </c>
      <c r="AU24" t="s">
        <v>111</v>
      </c>
      <c r="BD24">
        <v>21</v>
      </c>
    </row>
    <row r="25" spans="1:58" x14ac:dyDescent="0.35">
      <c r="A25" t="s">
        <v>11</v>
      </c>
      <c r="B25" t="s">
        <v>112</v>
      </c>
      <c r="F25">
        <v>0.6</v>
      </c>
      <c r="G25">
        <v>-0.76108647500000004</v>
      </c>
      <c r="H25">
        <v>3.136434919</v>
      </c>
      <c r="J25">
        <v>2</v>
      </c>
      <c r="K25">
        <v>0</v>
      </c>
      <c r="L25">
        <v>2.1800000000000002</v>
      </c>
      <c r="M25" t="s">
        <v>74</v>
      </c>
      <c r="N25">
        <v>10</v>
      </c>
      <c r="O25">
        <v>31.569550419999999</v>
      </c>
      <c r="P25" t="s">
        <v>102</v>
      </c>
      <c r="Q25">
        <v>2.3359999999999999</v>
      </c>
      <c r="R25">
        <v>0.88839110799999998</v>
      </c>
      <c r="S25">
        <v>2.6294725140000001</v>
      </c>
      <c r="T25" t="s">
        <v>69</v>
      </c>
      <c r="U25">
        <v>499505.614</v>
      </c>
      <c r="V25">
        <v>15.80356944</v>
      </c>
      <c r="W25">
        <v>0.14781470799999999</v>
      </c>
      <c r="X25" t="s">
        <v>70</v>
      </c>
      <c r="Y25">
        <v>69505.637000000002</v>
      </c>
      <c r="Z25">
        <v>18.642107849999999</v>
      </c>
      <c r="AA25">
        <v>0.12530771800000001</v>
      </c>
      <c r="AB25" t="s">
        <v>70</v>
      </c>
      <c r="AF25" t="s">
        <v>28</v>
      </c>
      <c r="AG25" t="s">
        <v>113</v>
      </c>
      <c r="AH25">
        <v>81</v>
      </c>
      <c r="AI25">
        <v>0.389285512</v>
      </c>
      <c r="AJ25" t="s">
        <v>44</v>
      </c>
      <c r="AU25" t="s">
        <v>114</v>
      </c>
      <c r="AV25" t="s">
        <v>115</v>
      </c>
      <c r="AW25" t="s">
        <v>116</v>
      </c>
      <c r="AX25" t="s">
        <v>117</v>
      </c>
      <c r="AY25" t="s">
        <v>118</v>
      </c>
      <c r="AZ25" t="s">
        <v>119</v>
      </c>
      <c r="BA25" t="s">
        <v>120</v>
      </c>
      <c r="BD25">
        <v>28</v>
      </c>
    </row>
    <row r="26" spans="1:58" x14ac:dyDescent="0.35">
      <c r="A26" t="s">
        <v>11</v>
      </c>
      <c r="B26" t="s">
        <v>121</v>
      </c>
      <c r="F26">
        <v>0.78200000000000003</v>
      </c>
      <c r="G26">
        <v>0.24778270499999999</v>
      </c>
      <c r="H26">
        <v>4.0878201780000003</v>
      </c>
      <c r="J26">
        <v>3</v>
      </c>
      <c r="K26">
        <v>0</v>
      </c>
      <c r="L26">
        <v>3.04</v>
      </c>
      <c r="M26" t="s">
        <v>74</v>
      </c>
      <c r="N26">
        <v>10</v>
      </c>
      <c r="O26">
        <v>33.387590090000003</v>
      </c>
      <c r="P26" t="s">
        <v>104</v>
      </c>
      <c r="Q26">
        <v>1.7529999999999999</v>
      </c>
      <c r="R26">
        <v>0.91361356800000004</v>
      </c>
      <c r="S26">
        <v>1.9187543410000001</v>
      </c>
      <c r="T26" t="s">
        <v>69</v>
      </c>
      <c r="U26">
        <v>499505.614</v>
      </c>
      <c r="V26">
        <v>15.80356944</v>
      </c>
      <c r="W26">
        <v>0.110924308</v>
      </c>
      <c r="X26" t="s">
        <v>70</v>
      </c>
      <c r="Y26">
        <v>69505.637000000002</v>
      </c>
      <c r="Z26">
        <v>18.642107849999999</v>
      </c>
      <c r="AA26">
        <v>9.4034431000000002E-2</v>
      </c>
      <c r="AB26" t="s">
        <v>70</v>
      </c>
      <c r="AF26" t="s">
        <v>28</v>
      </c>
      <c r="AG26" t="s">
        <v>122</v>
      </c>
      <c r="AH26">
        <v>77</v>
      </c>
      <c r="AU26" t="s">
        <v>123</v>
      </c>
      <c r="AV26">
        <v>7028.5333330000003</v>
      </c>
      <c r="AW26">
        <v>5</v>
      </c>
      <c r="AX26">
        <v>1405.7066669999999</v>
      </c>
      <c r="AY26">
        <v>1.8013668979999999</v>
      </c>
      <c r="AZ26">
        <v>0.15620622300000001</v>
      </c>
      <c r="BA26">
        <v>2.6847807299999999</v>
      </c>
      <c r="BD26">
        <v>21</v>
      </c>
    </row>
    <row r="27" spans="1:58" x14ac:dyDescent="0.35">
      <c r="A27" t="s">
        <v>11</v>
      </c>
      <c r="B27" t="s">
        <v>124</v>
      </c>
      <c r="C27">
        <v>34</v>
      </c>
      <c r="D27">
        <v>0.59341194600000002</v>
      </c>
      <c r="E27">
        <v>5</v>
      </c>
      <c r="F27">
        <v>3.3725425840000001</v>
      </c>
      <c r="G27">
        <v>14.607774859999999</v>
      </c>
      <c r="H27">
        <v>17.629600539999998</v>
      </c>
      <c r="J27">
        <v>9.6999999999999993</v>
      </c>
      <c r="K27">
        <v>1</v>
      </c>
      <c r="L27">
        <v>3.34</v>
      </c>
      <c r="M27" t="s">
        <v>68</v>
      </c>
      <c r="N27">
        <v>10</v>
      </c>
      <c r="O27">
        <v>174.83465770000001</v>
      </c>
      <c r="P27" t="s">
        <v>106</v>
      </c>
      <c r="Q27">
        <v>4.5919999999999996</v>
      </c>
      <c r="R27">
        <v>2.0906617239999998</v>
      </c>
      <c r="S27">
        <v>2.196433764</v>
      </c>
      <c r="T27" t="s">
        <v>69</v>
      </c>
      <c r="U27">
        <v>499505.614</v>
      </c>
      <c r="V27">
        <v>15.80356944</v>
      </c>
      <c r="W27">
        <v>0.29056726799999999</v>
      </c>
      <c r="X27" t="s">
        <v>70</v>
      </c>
      <c r="Y27">
        <v>69505.637000000002</v>
      </c>
      <c r="Z27">
        <v>18.642107849999999</v>
      </c>
      <c r="AA27">
        <v>0.246324077</v>
      </c>
      <c r="AB27" t="s">
        <v>70</v>
      </c>
      <c r="AF27" t="s">
        <v>28</v>
      </c>
      <c r="AG27" t="s">
        <v>125</v>
      </c>
      <c r="AH27">
        <v>90</v>
      </c>
      <c r="AU27" t="s">
        <v>126</v>
      </c>
      <c r="AV27">
        <v>16387.466670000002</v>
      </c>
      <c r="AW27">
        <v>21</v>
      </c>
      <c r="AX27">
        <v>780.3555556</v>
      </c>
      <c r="BD27">
        <v>17</v>
      </c>
    </row>
    <row r="28" spans="1:58" x14ac:dyDescent="0.35">
      <c r="A28" t="s">
        <v>11</v>
      </c>
      <c r="B28" t="s">
        <v>127</v>
      </c>
      <c r="C28">
        <v>18</v>
      </c>
      <c r="D28">
        <v>0.31415926500000002</v>
      </c>
      <c r="E28">
        <v>5</v>
      </c>
      <c r="F28">
        <v>1.624598481</v>
      </c>
      <c r="G28">
        <v>4.9185059930000001</v>
      </c>
      <c r="H28">
        <v>8.4924123429999998</v>
      </c>
      <c r="J28">
        <v>7.3</v>
      </c>
      <c r="K28">
        <v>1</v>
      </c>
      <c r="L28">
        <v>3.6</v>
      </c>
      <c r="M28" t="s">
        <v>68</v>
      </c>
      <c r="N28">
        <v>10</v>
      </c>
      <c r="O28">
        <v>137.2627804</v>
      </c>
      <c r="P28" t="s">
        <v>108</v>
      </c>
      <c r="Q28">
        <v>5.008</v>
      </c>
      <c r="R28">
        <v>1.8524495969999999</v>
      </c>
      <c r="S28">
        <v>2.7034473750000001</v>
      </c>
      <c r="T28" t="s">
        <v>69</v>
      </c>
      <c r="U28">
        <v>499505.614</v>
      </c>
      <c r="V28">
        <v>15.80356944</v>
      </c>
      <c r="W28">
        <v>0.31689043500000003</v>
      </c>
      <c r="X28" t="s">
        <v>70</v>
      </c>
      <c r="Y28">
        <v>10873.879000000001</v>
      </c>
      <c r="Z28">
        <v>7.3735605370000004</v>
      </c>
      <c r="AA28">
        <v>0.67918341100000001</v>
      </c>
      <c r="AB28" t="s">
        <v>70</v>
      </c>
      <c r="AF28" t="s">
        <v>29</v>
      </c>
      <c r="AG28" t="s">
        <v>128</v>
      </c>
      <c r="AH28">
        <v>92</v>
      </c>
      <c r="AI28">
        <v>116.66666669999999</v>
      </c>
      <c r="BD28">
        <v>39</v>
      </c>
    </row>
    <row r="29" spans="1:58" x14ac:dyDescent="0.35">
      <c r="A29" t="s">
        <v>11</v>
      </c>
      <c r="B29" t="s">
        <v>129</v>
      </c>
      <c r="F29">
        <v>1.26</v>
      </c>
      <c r="G29">
        <v>2.8974501109999999</v>
      </c>
      <c r="H29">
        <v>6.5865133299999998</v>
      </c>
      <c r="J29">
        <v>3.8</v>
      </c>
      <c r="K29">
        <v>0</v>
      </c>
      <c r="L29">
        <v>3.48</v>
      </c>
      <c r="M29" t="s">
        <v>74</v>
      </c>
      <c r="N29">
        <v>10</v>
      </c>
      <c r="O29">
        <v>17.79523743</v>
      </c>
      <c r="P29" t="s">
        <v>110</v>
      </c>
      <c r="Q29">
        <v>1.748</v>
      </c>
      <c r="R29">
        <v>0.66699395500000003</v>
      </c>
      <c r="S29">
        <v>2.6207134079999999</v>
      </c>
      <c r="T29" t="s">
        <v>69</v>
      </c>
      <c r="U29">
        <v>499505.614</v>
      </c>
      <c r="V29">
        <v>15.80356944</v>
      </c>
      <c r="W29">
        <v>0.110607924</v>
      </c>
      <c r="X29" t="s">
        <v>70</v>
      </c>
      <c r="Y29">
        <v>10873.879000000001</v>
      </c>
      <c r="Z29">
        <v>7.3735605370000004</v>
      </c>
      <c r="AA29">
        <v>0.23706321899999999</v>
      </c>
      <c r="AB29" t="s">
        <v>70</v>
      </c>
      <c r="AF29" t="s">
        <v>29</v>
      </c>
      <c r="AG29" t="s">
        <v>130</v>
      </c>
      <c r="AH29">
        <v>137</v>
      </c>
      <c r="AI29">
        <v>22.810816150000001</v>
      </c>
      <c r="AU29" t="s">
        <v>131</v>
      </c>
      <c r="AV29">
        <v>23416</v>
      </c>
      <c r="AW29">
        <v>26</v>
      </c>
      <c r="BD29">
        <v>22</v>
      </c>
    </row>
    <row r="30" spans="1:58" x14ac:dyDescent="0.35">
      <c r="A30" t="s">
        <v>11</v>
      </c>
      <c r="B30" t="s">
        <v>132</v>
      </c>
      <c r="C30">
        <v>13</v>
      </c>
      <c r="D30">
        <v>0.226892803</v>
      </c>
      <c r="E30">
        <v>5</v>
      </c>
      <c r="F30">
        <v>1.154340956</v>
      </c>
      <c r="G30">
        <v>2.3117569599999999</v>
      </c>
      <c r="H30">
        <v>6.0341921359999997</v>
      </c>
      <c r="J30">
        <v>5.2</v>
      </c>
      <c r="K30">
        <v>1</v>
      </c>
      <c r="L30">
        <v>4.0999999999999996</v>
      </c>
      <c r="M30" t="s">
        <v>74</v>
      </c>
      <c r="N30">
        <v>10</v>
      </c>
      <c r="O30">
        <v>26.603320750000002</v>
      </c>
      <c r="P30" t="s">
        <v>113</v>
      </c>
      <c r="Q30">
        <v>1.8169999999999999</v>
      </c>
      <c r="R30">
        <v>0.81552622200000002</v>
      </c>
      <c r="S30">
        <v>2.2280092909999998</v>
      </c>
      <c r="T30" t="s">
        <v>69</v>
      </c>
      <c r="U30">
        <v>499505.614</v>
      </c>
      <c r="V30">
        <v>15.80356944</v>
      </c>
      <c r="W30">
        <v>0.11497402599999999</v>
      </c>
      <c r="X30" t="s">
        <v>70</v>
      </c>
      <c r="Y30">
        <v>10873.879000000001</v>
      </c>
      <c r="Z30">
        <v>7.3735605370000004</v>
      </c>
      <c r="AA30">
        <v>0.24642097800000001</v>
      </c>
      <c r="AB30" t="s">
        <v>70</v>
      </c>
      <c r="AF30" t="s">
        <v>29</v>
      </c>
      <c r="AG30" t="s">
        <v>133</v>
      </c>
      <c r="AH30">
        <v>121</v>
      </c>
      <c r="AI30">
        <v>0.19552128099999999</v>
      </c>
      <c r="AJ30" t="s">
        <v>44</v>
      </c>
      <c r="BD30">
        <v>30</v>
      </c>
    </row>
    <row r="31" spans="1:58" x14ac:dyDescent="0.35">
      <c r="A31" t="s">
        <v>11</v>
      </c>
      <c r="B31" t="s">
        <v>134</v>
      </c>
      <c r="F31">
        <v>2.27</v>
      </c>
      <c r="G31">
        <v>8.4961197340000005</v>
      </c>
      <c r="H31">
        <v>11.86617878</v>
      </c>
      <c r="J31">
        <v>5</v>
      </c>
      <c r="K31">
        <v>0</v>
      </c>
      <c r="L31">
        <v>4.2</v>
      </c>
      <c r="M31" t="s">
        <v>74</v>
      </c>
      <c r="N31">
        <v>10</v>
      </c>
      <c r="O31">
        <v>16.619025140000002</v>
      </c>
      <c r="P31" t="s">
        <v>122</v>
      </c>
      <c r="Q31">
        <v>1.627</v>
      </c>
      <c r="R31">
        <v>0.64457399000000004</v>
      </c>
      <c r="S31">
        <v>2.524147771</v>
      </c>
      <c r="T31" t="s">
        <v>69</v>
      </c>
      <c r="U31">
        <v>499505.614</v>
      </c>
      <c r="V31">
        <v>15.80356944</v>
      </c>
      <c r="W31">
        <v>0.102951425</v>
      </c>
      <c r="X31" t="s">
        <v>70</v>
      </c>
      <c r="Y31">
        <v>10873.879000000001</v>
      </c>
      <c r="Z31">
        <v>7.3735605370000004</v>
      </c>
      <c r="AA31">
        <v>0.220653237</v>
      </c>
      <c r="AB31" t="s">
        <v>70</v>
      </c>
      <c r="AF31" t="s">
        <v>135</v>
      </c>
      <c r="AG31" t="s">
        <v>136</v>
      </c>
      <c r="AH31">
        <v>21</v>
      </c>
      <c r="AI31">
        <v>21.4</v>
      </c>
      <c r="BD31">
        <v>27</v>
      </c>
    </row>
    <row r="32" spans="1:58" x14ac:dyDescent="0.35">
      <c r="A32" t="s">
        <v>11</v>
      </c>
      <c r="B32" t="s">
        <v>137</v>
      </c>
      <c r="F32">
        <v>1.17</v>
      </c>
      <c r="G32">
        <v>2.3985587580000001</v>
      </c>
      <c r="H32">
        <v>6.1160480919999998</v>
      </c>
      <c r="J32">
        <v>3.6</v>
      </c>
      <c r="K32">
        <v>0</v>
      </c>
      <c r="L32">
        <v>3.8</v>
      </c>
      <c r="M32" t="s">
        <v>68</v>
      </c>
      <c r="N32">
        <v>10</v>
      </c>
      <c r="O32">
        <v>151.31041189999999</v>
      </c>
      <c r="P32" t="s">
        <v>125</v>
      </c>
      <c r="Q32">
        <v>2.9969999999999999</v>
      </c>
      <c r="R32">
        <v>1.9449319519999999</v>
      </c>
      <c r="S32">
        <v>1.5409279469999999</v>
      </c>
      <c r="T32" t="s">
        <v>69</v>
      </c>
      <c r="U32">
        <v>499505.614</v>
      </c>
      <c r="V32">
        <v>15.80356944</v>
      </c>
      <c r="W32">
        <v>0.18964070199999999</v>
      </c>
      <c r="X32" t="s">
        <v>70</v>
      </c>
      <c r="Y32">
        <v>10873.879000000001</v>
      </c>
      <c r="Z32">
        <v>7.3735605370000004</v>
      </c>
      <c r="AA32">
        <v>0.40645221300000001</v>
      </c>
      <c r="AB32" t="s">
        <v>70</v>
      </c>
      <c r="AF32" t="s">
        <v>135</v>
      </c>
      <c r="AG32" t="s">
        <v>138</v>
      </c>
      <c r="AH32">
        <v>16</v>
      </c>
      <c r="AI32">
        <v>4.2778499270000001</v>
      </c>
      <c r="BD32">
        <v>32</v>
      </c>
    </row>
    <row r="33" spans="1:57" x14ac:dyDescent="0.35">
      <c r="A33" t="s">
        <v>11</v>
      </c>
      <c r="B33" t="s">
        <v>139</v>
      </c>
      <c r="C33">
        <v>17</v>
      </c>
      <c r="D33">
        <v>0.29670597300000001</v>
      </c>
      <c r="E33">
        <v>5</v>
      </c>
      <c r="F33">
        <v>1.528653407</v>
      </c>
      <c r="G33">
        <v>4.3866596859999998</v>
      </c>
      <c r="H33">
        <v>7.9908698759999996</v>
      </c>
      <c r="J33">
        <v>7</v>
      </c>
      <c r="K33">
        <v>1</v>
      </c>
      <c r="L33">
        <v>4.53</v>
      </c>
      <c r="M33" t="s">
        <v>74</v>
      </c>
      <c r="N33">
        <v>8</v>
      </c>
      <c r="O33">
        <v>19.63495408</v>
      </c>
      <c r="P33" t="s">
        <v>128</v>
      </c>
      <c r="Q33">
        <v>1.47875</v>
      </c>
      <c r="R33">
        <v>0.78332133599999998</v>
      </c>
      <c r="S33">
        <v>1.8877948710000001</v>
      </c>
      <c r="T33" t="s">
        <v>69</v>
      </c>
      <c r="U33">
        <v>499505.614</v>
      </c>
      <c r="V33">
        <v>15.80356944</v>
      </c>
      <c r="W33">
        <v>9.3570633E-2</v>
      </c>
      <c r="X33" t="s">
        <v>70</v>
      </c>
      <c r="Y33">
        <v>15560.285</v>
      </c>
      <c r="Z33">
        <v>12.73131188</v>
      </c>
      <c r="AA33">
        <v>0.116150638</v>
      </c>
      <c r="AB33" t="s">
        <v>70</v>
      </c>
      <c r="AF33" t="s">
        <v>135</v>
      </c>
      <c r="AG33" t="s">
        <v>140</v>
      </c>
      <c r="AH33">
        <v>21</v>
      </c>
      <c r="AI33">
        <v>0.19989952899999999</v>
      </c>
      <c r="AJ33" t="s">
        <v>44</v>
      </c>
      <c r="AU33" t="s">
        <v>135</v>
      </c>
      <c r="AV33" t="s">
        <v>141</v>
      </c>
      <c r="AW33" t="s">
        <v>142</v>
      </c>
      <c r="AX33" t="s">
        <v>143</v>
      </c>
      <c r="AY33" t="s">
        <v>144</v>
      </c>
      <c r="AZ33" t="s">
        <v>145</v>
      </c>
      <c r="BD33">
        <v>22</v>
      </c>
    </row>
    <row r="34" spans="1:57" x14ac:dyDescent="0.35">
      <c r="A34" t="s">
        <v>11</v>
      </c>
      <c r="B34" t="s">
        <v>146</v>
      </c>
      <c r="C34">
        <v>34</v>
      </c>
      <c r="D34">
        <v>0.59341194600000002</v>
      </c>
      <c r="E34">
        <v>5</v>
      </c>
      <c r="F34">
        <v>3.3725425840000001</v>
      </c>
      <c r="G34">
        <v>14.607774859999999</v>
      </c>
      <c r="H34">
        <v>17.629600539999998</v>
      </c>
      <c r="J34">
        <v>15.5</v>
      </c>
      <c r="K34">
        <v>1</v>
      </c>
      <c r="L34">
        <v>5.24</v>
      </c>
      <c r="M34" t="s">
        <v>74</v>
      </c>
      <c r="N34">
        <v>8</v>
      </c>
      <c r="O34">
        <v>27.339710069999999</v>
      </c>
      <c r="P34" t="s">
        <v>130</v>
      </c>
      <c r="Q34">
        <v>1.62375</v>
      </c>
      <c r="R34">
        <v>0.92431917600000002</v>
      </c>
      <c r="S34">
        <v>1.75669838</v>
      </c>
      <c r="T34" t="s">
        <v>69</v>
      </c>
      <c r="U34">
        <v>499505.614</v>
      </c>
      <c r="V34">
        <v>15.80356944</v>
      </c>
      <c r="W34">
        <v>0.102745776</v>
      </c>
      <c r="X34" t="s">
        <v>70</v>
      </c>
      <c r="Y34">
        <v>15560.285</v>
      </c>
      <c r="Z34">
        <v>12.73131188</v>
      </c>
      <c r="AA34">
        <v>0.12753988099999999</v>
      </c>
      <c r="AB34" t="s">
        <v>70</v>
      </c>
      <c r="AF34" t="s">
        <v>135</v>
      </c>
      <c r="AG34" t="s">
        <v>147</v>
      </c>
      <c r="AH34">
        <v>28</v>
      </c>
      <c r="AU34">
        <v>21</v>
      </c>
      <c r="AV34">
        <v>17</v>
      </c>
      <c r="AW34">
        <v>32</v>
      </c>
      <c r="AX34">
        <v>14</v>
      </c>
      <c r="AY34">
        <v>35</v>
      </c>
      <c r="AZ34">
        <v>18</v>
      </c>
      <c r="BD34">
        <v>14</v>
      </c>
    </row>
    <row r="35" spans="1:57" x14ac:dyDescent="0.35">
      <c r="A35" t="s">
        <v>11</v>
      </c>
      <c r="B35" t="s">
        <v>148</v>
      </c>
      <c r="C35">
        <v>45</v>
      </c>
      <c r="D35">
        <v>0.78539816299999998</v>
      </c>
      <c r="E35">
        <v>5</v>
      </c>
      <c r="F35">
        <v>5</v>
      </c>
      <c r="G35">
        <v>23.629157429999999</v>
      </c>
      <c r="H35">
        <v>26.13695766</v>
      </c>
      <c r="I35">
        <v>79</v>
      </c>
      <c r="J35">
        <v>17.600000000000001</v>
      </c>
      <c r="K35">
        <v>1</v>
      </c>
      <c r="L35">
        <v>0</v>
      </c>
      <c r="M35" t="s">
        <v>74</v>
      </c>
      <c r="N35">
        <v>8</v>
      </c>
      <c r="O35">
        <v>29.802404549999999</v>
      </c>
      <c r="P35" t="s">
        <v>133</v>
      </c>
      <c r="Q35">
        <v>1.61625</v>
      </c>
      <c r="R35">
        <v>0.96505188600000003</v>
      </c>
      <c r="S35">
        <v>1.674780417</v>
      </c>
      <c r="T35" t="s">
        <v>69</v>
      </c>
      <c r="U35">
        <v>499505.614</v>
      </c>
      <c r="V35">
        <v>15.80356944</v>
      </c>
      <c r="W35">
        <v>0.10227119899999999</v>
      </c>
      <c r="X35" t="s">
        <v>70</v>
      </c>
      <c r="Y35">
        <v>15560.285</v>
      </c>
      <c r="Z35">
        <v>12.73131188</v>
      </c>
      <c r="AA35">
        <v>0.12695078200000001</v>
      </c>
      <c r="AB35" t="s">
        <v>70</v>
      </c>
      <c r="AF35" t="s">
        <v>135</v>
      </c>
      <c r="AG35" t="s">
        <v>149</v>
      </c>
      <c r="AH35">
        <v>21</v>
      </c>
      <c r="AU35">
        <v>16</v>
      </c>
      <c r="AV35">
        <v>39</v>
      </c>
      <c r="AW35">
        <v>22</v>
      </c>
      <c r="AX35">
        <v>36</v>
      </c>
      <c r="AY35">
        <v>17</v>
      </c>
      <c r="AZ35">
        <v>17</v>
      </c>
      <c r="BD35">
        <v>14</v>
      </c>
    </row>
    <row r="36" spans="1:57" x14ac:dyDescent="0.35">
      <c r="A36" t="s">
        <v>11</v>
      </c>
      <c r="B36" t="s">
        <v>150</v>
      </c>
      <c r="C36">
        <v>30</v>
      </c>
      <c r="D36">
        <v>0.52359877600000004</v>
      </c>
      <c r="E36">
        <v>5</v>
      </c>
      <c r="F36">
        <v>2.8867513460000001</v>
      </c>
      <c r="G36">
        <v>11.91491877</v>
      </c>
      <c r="H36">
        <v>15.090179539999999</v>
      </c>
      <c r="J36">
        <v>8.1999999999999993</v>
      </c>
      <c r="K36">
        <v>1</v>
      </c>
      <c r="L36">
        <v>0.34</v>
      </c>
      <c r="M36" t="s">
        <v>68</v>
      </c>
      <c r="N36">
        <v>8</v>
      </c>
      <c r="O36">
        <v>217.46858330000001</v>
      </c>
      <c r="P36" t="s">
        <v>136</v>
      </c>
      <c r="Q36">
        <v>3.9849999999999999</v>
      </c>
      <c r="R36">
        <v>2.6068934060000002</v>
      </c>
      <c r="S36">
        <v>1.5286394109999999</v>
      </c>
      <c r="T36" t="s">
        <v>69</v>
      </c>
      <c r="U36">
        <v>499505.614</v>
      </c>
      <c r="V36">
        <v>15.80356944</v>
      </c>
      <c r="W36">
        <v>0.25215822399999999</v>
      </c>
      <c r="X36" t="s">
        <v>70</v>
      </c>
      <c r="Y36">
        <v>29116.612000000001</v>
      </c>
      <c r="Z36">
        <v>12.314585689999999</v>
      </c>
      <c r="AA36">
        <v>0.323600006</v>
      </c>
      <c r="AB36" t="s">
        <v>70</v>
      </c>
      <c r="AF36" t="s">
        <v>141</v>
      </c>
      <c r="AG36" t="s">
        <v>151</v>
      </c>
      <c r="AH36">
        <v>17</v>
      </c>
      <c r="AI36">
        <v>27</v>
      </c>
      <c r="AU36">
        <v>21</v>
      </c>
      <c r="AV36">
        <v>22</v>
      </c>
      <c r="AW36">
        <v>14</v>
      </c>
      <c r="AX36">
        <v>29</v>
      </c>
      <c r="AY36">
        <v>21</v>
      </c>
      <c r="AZ36">
        <v>17</v>
      </c>
      <c r="BD36">
        <v>36</v>
      </c>
      <c r="BE36">
        <f>AVERAGE(BD22:BD47)</f>
        <v>23.653846153846153</v>
      </c>
    </row>
    <row r="37" spans="1:57" x14ac:dyDescent="0.35">
      <c r="A37" t="s">
        <v>11</v>
      </c>
      <c r="B37" t="s">
        <v>152</v>
      </c>
      <c r="C37">
        <v>30</v>
      </c>
      <c r="D37">
        <v>0.52359877600000004</v>
      </c>
      <c r="E37">
        <v>5</v>
      </c>
      <c r="F37">
        <v>2.8867513460000001</v>
      </c>
      <c r="G37">
        <v>11.91491877</v>
      </c>
      <c r="H37">
        <v>15.090179539999999</v>
      </c>
      <c r="J37">
        <v>10.5</v>
      </c>
      <c r="K37">
        <v>1</v>
      </c>
      <c r="L37">
        <v>0.85</v>
      </c>
      <c r="M37" t="s">
        <v>74</v>
      </c>
      <c r="N37">
        <v>10</v>
      </c>
      <c r="O37">
        <v>69.989657769999994</v>
      </c>
      <c r="P37" t="s">
        <v>138</v>
      </c>
      <c r="Q37">
        <v>3.3159999999999998</v>
      </c>
      <c r="R37">
        <v>1.322777927</v>
      </c>
      <c r="S37">
        <v>2.5068455799999998</v>
      </c>
      <c r="T37" t="s">
        <v>69</v>
      </c>
      <c r="U37">
        <v>499505.614</v>
      </c>
      <c r="V37">
        <v>15.80356944</v>
      </c>
      <c r="W37">
        <v>0.209826015</v>
      </c>
      <c r="X37" t="s">
        <v>70</v>
      </c>
      <c r="Y37">
        <v>29116.612000000001</v>
      </c>
      <c r="Z37">
        <v>12.314585689999999</v>
      </c>
      <c r="AA37">
        <v>0.269274183</v>
      </c>
      <c r="AB37" t="s">
        <v>70</v>
      </c>
      <c r="AF37" t="s">
        <v>141</v>
      </c>
      <c r="AG37" t="s">
        <v>153</v>
      </c>
      <c r="AH37">
        <v>39</v>
      </c>
      <c r="AI37">
        <v>8.3366659999999992</v>
      </c>
      <c r="AU37">
        <v>28</v>
      </c>
      <c r="AV37">
        <v>30</v>
      </c>
      <c r="AX37">
        <v>31</v>
      </c>
      <c r="AY37">
        <v>20</v>
      </c>
      <c r="BD37">
        <v>29</v>
      </c>
    </row>
    <row r="38" spans="1:57" x14ac:dyDescent="0.35">
      <c r="A38" t="s">
        <v>11</v>
      </c>
      <c r="B38" t="s">
        <v>154</v>
      </c>
      <c r="C38">
        <v>30</v>
      </c>
      <c r="D38">
        <v>0.52359877600000004</v>
      </c>
      <c r="E38">
        <v>5</v>
      </c>
      <c r="F38">
        <v>2.8867513460000001</v>
      </c>
      <c r="G38">
        <v>11.91491877</v>
      </c>
      <c r="H38">
        <v>15.090179539999999</v>
      </c>
      <c r="J38">
        <v>9.1999999999999993</v>
      </c>
      <c r="K38">
        <v>1</v>
      </c>
      <c r="L38">
        <v>1.23</v>
      </c>
      <c r="M38" t="s">
        <v>68</v>
      </c>
      <c r="N38">
        <v>10</v>
      </c>
      <c r="O38">
        <v>369.15472970000002</v>
      </c>
      <c r="P38" t="s">
        <v>140</v>
      </c>
      <c r="Q38">
        <v>5.8090000000000002</v>
      </c>
      <c r="R38">
        <v>3.0379052390000001</v>
      </c>
      <c r="S38">
        <v>1.9121728769999999</v>
      </c>
      <c r="T38" t="s">
        <v>69</v>
      </c>
      <c r="U38">
        <v>499505.614</v>
      </c>
      <c r="V38">
        <v>15.80356944</v>
      </c>
      <c r="W38">
        <v>0.367575188</v>
      </c>
      <c r="X38" t="s">
        <v>70</v>
      </c>
      <c r="Y38">
        <v>29116.612000000001</v>
      </c>
      <c r="Z38">
        <v>12.314585689999999</v>
      </c>
      <c r="AA38">
        <v>0.471717047</v>
      </c>
      <c r="AB38" t="s">
        <v>70</v>
      </c>
      <c r="AF38" t="s">
        <v>141</v>
      </c>
      <c r="AG38" t="s">
        <v>155</v>
      </c>
      <c r="AH38">
        <v>22</v>
      </c>
      <c r="AI38">
        <v>0.30876540699999999</v>
      </c>
      <c r="AJ38" t="s">
        <v>44</v>
      </c>
      <c r="AU38">
        <v>21</v>
      </c>
      <c r="AV38">
        <v>27</v>
      </c>
      <c r="AX38">
        <v>25</v>
      </c>
      <c r="AY38">
        <v>25</v>
      </c>
      <c r="BD38">
        <v>31</v>
      </c>
    </row>
    <row r="39" spans="1:57" x14ac:dyDescent="0.35">
      <c r="A39" t="s">
        <v>11</v>
      </c>
      <c r="B39" t="s">
        <v>156</v>
      </c>
      <c r="C39">
        <v>21</v>
      </c>
      <c r="D39">
        <v>0.36651914299999999</v>
      </c>
      <c r="E39">
        <v>5</v>
      </c>
      <c r="F39">
        <v>1.919320175</v>
      </c>
      <c r="G39">
        <v>6.5522182659999997</v>
      </c>
      <c r="H39">
        <v>10.03303803</v>
      </c>
      <c r="J39">
        <v>6</v>
      </c>
      <c r="K39">
        <v>1</v>
      </c>
      <c r="L39">
        <v>1.31</v>
      </c>
      <c r="M39" t="s">
        <v>68</v>
      </c>
      <c r="N39">
        <v>10</v>
      </c>
      <c r="O39">
        <v>232.35219269999999</v>
      </c>
      <c r="P39" t="s">
        <v>147</v>
      </c>
      <c r="Q39">
        <v>4.3029999999999999</v>
      </c>
      <c r="R39">
        <v>2.4101462229999999</v>
      </c>
      <c r="S39">
        <v>1.7853688539999999</v>
      </c>
      <c r="T39" t="s">
        <v>69</v>
      </c>
      <c r="U39">
        <v>499505.614</v>
      </c>
      <c r="V39">
        <v>15.80356944</v>
      </c>
      <c r="W39">
        <v>0.27228026</v>
      </c>
      <c r="X39" t="s">
        <v>70</v>
      </c>
      <c r="Y39">
        <v>29116.612000000001</v>
      </c>
      <c r="Z39">
        <v>12.314585689999999</v>
      </c>
      <c r="AA39">
        <v>0.34942304200000002</v>
      </c>
      <c r="AB39" t="s">
        <v>70</v>
      </c>
      <c r="AF39" t="s">
        <v>141</v>
      </c>
      <c r="AG39" t="s">
        <v>157</v>
      </c>
      <c r="AH39">
        <v>30</v>
      </c>
      <c r="BD39">
        <v>25</v>
      </c>
    </row>
    <row r="40" spans="1:57" x14ac:dyDescent="0.35">
      <c r="A40" t="s">
        <v>11</v>
      </c>
      <c r="B40" t="s">
        <v>158</v>
      </c>
      <c r="C40">
        <v>37.5</v>
      </c>
      <c r="D40">
        <v>0.65449846899999997</v>
      </c>
      <c r="E40">
        <v>5</v>
      </c>
      <c r="F40">
        <v>3.8366349400000002</v>
      </c>
      <c r="G40">
        <v>17.180348890000001</v>
      </c>
      <c r="H40">
        <v>20.055592990000001</v>
      </c>
      <c r="J40">
        <v>9.6999999999999993</v>
      </c>
      <c r="K40">
        <v>1</v>
      </c>
      <c r="L40">
        <v>1.72</v>
      </c>
      <c r="M40" t="s">
        <v>68</v>
      </c>
      <c r="N40">
        <v>10</v>
      </c>
      <c r="O40">
        <v>391.27154200000001</v>
      </c>
      <c r="P40" t="s">
        <v>149</v>
      </c>
      <c r="Q40">
        <v>4.9379999999999997</v>
      </c>
      <c r="R40">
        <v>3.127585099</v>
      </c>
      <c r="S40">
        <v>1.578853922</v>
      </c>
      <c r="T40" t="s">
        <v>69</v>
      </c>
      <c r="U40">
        <v>499505.614</v>
      </c>
      <c r="V40">
        <v>15.80356944</v>
      </c>
      <c r="W40">
        <v>0.31246105600000001</v>
      </c>
      <c r="X40" t="s">
        <v>70</v>
      </c>
      <c r="Y40">
        <v>29116.612000000001</v>
      </c>
      <c r="Z40">
        <v>12.314585689999999</v>
      </c>
      <c r="AA40">
        <v>0.400987912</v>
      </c>
      <c r="AB40" t="s">
        <v>70</v>
      </c>
      <c r="AF40" t="s">
        <v>141</v>
      </c>
      <c r="AG40" t="s">
        <v>159</v>
      </c>
      <c r="AH40">
        <v>27</v>
      </c>
      <c r="BD40">
        <v>35</v>
      </c>
    </row>
    <row r="41" spans="1:57" x14ac:dyDescent="0.35">
      <c r="A41" t="s">
        <v>11</v>
      </c>
      <c r="B41" t="s">
        <v>160</v>
      </c>
      <c r="F41">
        <v>0.215</v>
      </c>
      <c r="G41">
        <v>-2.895232816</v>
      </c>
      <c r="H41">
        <v>1.1238891790000001</v>
      </c>
      <c r="J41">
        <v>8</v>
      </c>
      <c r="K41">
        <v>0</v>
      </c>
      <c r="L41">
        <v>1.95</v>
      </c>
      <c r="M41" t="s">
        <v>68</v>
      </c>
      <c r="N41">
        <v>10</v>
      </c>
      <c r="O41">
        <v>137.6784131</v>
      </c>
      <c r="P41" t="s">
        <v>151</v>
      </c>
      <c r="Q41">
        <v>3.5859999999999999</v>
      </c>
      <c r="R41">
        <v>1.855252093</v>
      </c>
      <c r="S41">
        <v>1.932890961</v>
      </c>
      <c r="T41" t="s">
        <v>69</v>
      </c>
      <c r="U41">
        <v>499505.614</v>
      </c>
      <c r="V41">
        <v>15.80356944</v>
      </c>
      <c r="W41">
        <v>0.22691076299999999</v>
      </c>
      <c r="X41" t="s">
        <v>70</v>
      </c>
      <c r="Y41">
        <v>12869.974</v>
      </c>
      <c r="Z41">
        <v>8.0218370710000002</v>
      </c>
      <c r="AA41">
        <v>0.44702977199999999</v>
      </c>
      <c r="AB41" t="s">
        <v>70</v>
      </c>
      <c r="AF41" t="s">
        <v>142</v>
      </c>
      <c r="AG41" t="s">
        <v>161</v>
      </c>
      <c r="AH41">
        <v>32</v>
      </c>
      <c r="AI41">
        <v>22.666666670000001</v>
      </c>
      <c r="AU41" t="s">
        <v>80</v>
      </c>
      <c r="BD41">
        <v>17</v>
      </c>
    </row>
    <row r="42" spans="1:57" x14ac:dyDescent="0.35">
      <c r="A42" t="s">
        <v>11</v>
      </c>
      <c r="B42" t="s">
        <v>162</v>
      </c>
      <c r="C42">
        <v>32</v>
      </c>
      <c r="D42">
        <v>0.55850536100000003</v>
      </c>
      <c r="E42">
        <v>5</v>
      </c>
      <c r="F42">
        <v>3.1243467599999999</v>
      </c>
      <c r="G42">
        <v>13.23196652</v>
      </c>
      <c r="H42">
        <v>16.332183789999998</v>
      </c>
      <c r="J42">
        <v>15</v>
      </c>
      <c r="K42">
        <v>1</v>
      </c>
      <c r="L42">
        <v>2.62</v>
      </c>
      <c r="M42" t="s">
        <v>68</v>
      </c>
      <c r="N42">
        <v>10</v>
      </c>
      <c r="O42">
        <v>183.8538561</v>
      </c>
      <c r="P42" t="s">
        <v>153</v>
      </c>
      <c r="Q42">
        <v>2.7919999999999998</v>
      </c>
      <c r="R42">
        <v>2.1439091399999999</v>
      </c>
      <c r="S42">
        <v>1.3022939950000001</v>
      </c>
      <c r="T42" t="s">
        <v>69</v>
      </c>
      <c r="U42">
        <v>499505.614</v>
      </c>
      <c r="V42">
        <v>15.80356944</v>
      </c>
      <c r="W42">
        <v>0.17666894899999999</v>
      </c>
      <c r="X42" t="s">
        <v>70</v>
      </c>
      <c r="Y42">
        <v>12869.974</v>
      </c>
      <c r="Z42">
        <v>8.0218370710000002</v>
      </c>
      <c r="AA42">
        <v>0.34804995100000002</v>
      </c>
      <c r="AB42" t="s">
        <v>70</v>
      </c>
      <c r="AF42" t="s">
        <v>142</v>
      </c>
      <c r="AG42" t="s">
        <v>163</v>
      </c>
      <c r="AH42">
        <v>22</v>
      </c>
      <c r="AI42">
        <v>9.0184995059999995</v>
      </c>
      <c r="BD42">
        <v>21</v>
      </c>
    </row>
    <row r="43" spans="1:57" x14ac:dyDescent="0.35">
      <c r="A43" t="s">
        <v>11</v>
      </c>
      <c r="B43" t="s">
        <v>164</v>
      </c>
      <c r="F43">
        <v>1.84</v>
      </c>
      <c r="G43">
        <v>6.1125277159999998</v>
      </c>
      <c r="H43">
        <v>9.6184004180000002</v>
      </c>
      <c r="J43">
        <v>5.8</v>
      </c>
      <c r="K43">
        <v>0</v>
      </c>
      <c r="L43">
        <v>2.4</v>
      </c>
      <c r="M43" t="s">
        <v>74</v>
      </c>
      <c r="N43">
        <v>10</v>
      </c>
      <c r="O43">
        <v>33.1830724</v>
      </c>
      <c r="P43" t="s">
        <v>155</v>
      </c>
      <c r="Q43">
        <v>2.1230000000000002</v>
      </c>
      <c r="R43">
        <v>0.91081107299999997</v>
      </c>
      <c r="S43">
        <v>2.3308895380000001</v>
      </c>
      <c r="T43" t="s">
        <v>69</v>
      </c>
      <c r="U43">
        <v>499505.614</v>
      </c>
      <c r="V43">
        <v>15.80356944</v>
      </c>
      <c r="W43">
        <v>0.13433674000000001</v>
      </c>
      <c r="X43" t="s">
        <v>70</v>
      </c>
      <c r="Y43">
        <v>12869.974</v>
      </c>
      <c r="Z43">
        <v>8.0218370710000002</v>
      </c>
      <c r="AA43">
        <v>0.26465259499999999</v>
      </c>
      <c r="AB43" t="s">
        <v>70</v>
      </c>
      <c r="AF43" t="s">
        <v>142</v>
      </c>
      <c r="AG43" t="s">
        <v>165</v>
      </c>
      <c r="AH43">
        <v>14</v>
      </c>
      <c r="AI43">
        <v>0.39787497799999999</v>
      </c>
      <c r="AJ43" t="s">
        <v>44</v>
      </c>
      <c r="AU43" t="s">
        <v>85</v>
      </c>
      <c r="BD43">
        <v>20</v>
      </c>
    </row>
    <row r="44" spans="1:57" x14ac:dyDescent="0.35">
      <c r="A44" t="s">
        <v>11</v>
      </c>
      <c r="B44" t="s">
        <v>166</v>
      </c>
      <c r="F44">
        <v>0.95</v>
      </c>
      <c r="G44">
        <v>1.179046563</v>
      </c>
      <c r="H44">
        <v>4.9660219550000004</v>
      </c>
      <c r="J44">
        <v>4.3</v>
      </c>
      <c r="K44">
        <v>0</v>
      </c>
      <c r="L44">
        <v>3.3</v>
      </c>
      <c r="M44" t="s">
        <v>74</v>
      </c>
      <c r="N44">
        <v>10</v>
      </c>
      <c r="O44">
        <v>59.44678699</v>
      </c>
      <c r="P44" t="s">
        <v>157</v>
      </c>
      <c r="Q44">
        <v>4.3029999999999999</v>
      </c>
      <c r="R44">
        <v>1.2190855899999999</v>
      </c>
      <c r="S44">
        <v>3.5296947460000001</v>
      </c>
      <c r="T44" t="s">
        <v>69</v>
      </c>
      <c r="U44">
        <v>499505.614</v>
      </c>
      <c r="V44">
        <v>15.80356944</v>
      </c>
      <c r="W44">
        <v>0.27228026</v>
      </c>
      <c r="X44" t="s">
        <v>70</v>
      </c>
      <c r="Y44">
        <v>12869.974</v>
      </c>
      <c r="Z44">
        <v>8.0218370710000002</v>
      </c>
      <c r="AA44">
        <v>0.536410795</v>
      </c>
      <c r="AB44" t="s">
        <v>70</v>
      </c>
      <c r="AF44" t="s">
        <v>143</v>
      </c>
      <c r="AG44" t="s">
        <v>167</v>
      </c>
      <c r="AH44">
        <v>14</v>
      </c>
      <c r="AI44">
        <v>27</v>
      </c>
      <c r="AU44" t="s">
        <v>88</v>
      </c>
      <c r="AV44" t="s">
        <v>89</v>
      </c>
      <c r="AW44" t="s">
        <v>90</v>
      </c>
      <c r="AX44" t="s">
        <v>91</v>
      </c>
      <c r="AY44" t="s">
        <v>92</v>
      </c>
      <c r="AZ44" t="s">
        <v>40</v>
      </c>
      <c r="BA44" t="s">
        <v>432</v>
      </c>
      <c r="BD44">
        <v>25</v>
      </c>
    </row>
    <row r="45" spans="1:57" x14ac:dyDescent="0.35">
      <c r="A45" t="s">
        <v>11</v>
      </c>
      <c r="B45" t="s">
        <v>168</v>
      </c>
      <c r="F45">
        <v>1.2</v>
      </c>
      <c r="G45">
        <v>2.5648558760000002</v>
      </c>
      <c r="H45">
        <v>6.2728698380000001</v>
      </c>
      <c r="J45">
        <v>20.5</v>
      </c>
      <c r="K45">
        <v>0</v>
      </c>
      <c r="L45">
        <v>5.28</v>
      </c>
      <c r="M45" t="s">
        <v>74</v>
      </c>
      <c r="N45">
        <v>10</v>
      </c>
      <c r="O45">
        <v>48.52158438</v>
      </c>
      <c r="P45" t="s">
        <v>159</v>
      </c>
      <c r="Q45">
        <v>2.4969999999999999</v>
      </c>
      <c r="R45">
        <v>1.1013807739999999</v>
      </c>
      <c r="S45">
        <v>2.2671541569999998</v>
      </c>
      <c r="T45" t="s">
        <v>69</v>
      </c>
      <c r="U45">
        <v>499505.614</v>
      </c>
      <c r="V45">
        <v>15.80356944</v>
      </c>
      <c r="W45">
        <v>0.15800227999999999</v>
      </c>
      <c r="X45" t="s">
        <v>70</v>
      </c>
      <c r="Y45">
        <v>12869.974</v>
      </c>
      <c r="Z45">
        <v>8.0218370710000002</v>
      </c>
      <c r="AA45">
        <v>0.31127533200000002</v>
      </c>
      <c r="AB45" t="s">
        <v>70</v>
      </c>
      <c r="AF45" t="s">
        <v>143</v>
      </c>
      <c r="AG45" t="s">
        <v>169</v>
      </c>
      <c r="AH45">
        <v>36</v>
      </c>
      <c r="AI45">
        <v>8.2764726789999994</v>
      </c>
      <c r="AU45" t="s">
        <v>135</v>
      </c>
      <c r="AV45">
        <v>5</v>
      </c>
      <c r="AW45">
        <v>107</v>
      </c>
      <c r="AX45">
        <v>21.4</v>
      </c>
      <c r="AY45">
        <v>18.3</v>
      </c>
      <c r="AZ45">
        <f>SQRT(AY45)</f>
        <v>4.2778499272414878</v>
      </c>
      <c r="BA45">
        <f t="shared" ref="BA45:BA50" si="3">AZ45/SQRT(AV45)</f>
        <v>1.9131126469708992</v>
      </c>
      <c r="BD45">
        <v>18</v>
      </c>
    </row>
    <row r="46" spans="1:57" x14ac:dyDescent="0.35">
      <c r="A46" t="s">
        <v>11</v>
      </c>
      <c r="B46" t="s">
        <v>170</v>
      </c>
      <c r="C46">
        <v>30</v>
      </c>
      <c r="D46">
        <v>0.52359877600000004</v>
      </c>
      <c r="E46">
        <v>5</v>
      </c>
      <c r="F46">
        <v>2.8867513460000001</v>
      </c>
      <c r="G46">
        <v>11.91491877</v>
      </c>
      <c r="H46">
        <v>15.090179539999999</v>
      </c>
      <c r="I46">
        <v>61</v>
      </c>
      <c r="J46">
        <v>12</v>
      </c>
      <c r="K46">
        <v>1</v>
      </c>
      <c r="L46">
        <v>0</v>
      </c>
      <c r="M46" t="s">
        <v>74</v>
      </c>
      <c r="N46">
        <v>8</v>
      </c>
      <c r="O46">
        <v>9.4024726530000002</v>
      </c>
      <c r="P46" t="s">
        <v>161</v>
      </c>
      <c r="Q46">
        <v>1.125</v>
      </c>
      <c r="R46">
        <v>0.54205836399999996</v>
      </c>
      <c r="S46">
        <v>2.0754222680000001</v>
      </c>
      <c r="T46" t="s">
        <v>69</v>
      </c>
      <c r="U46">
        <v>499505.614</v>
      </c>
      <c r="V46">
        <v>15.80356944</v>
      </c>
      <c r="W46">
        <v>7.1186449999999998E-2</v>
      </c>
      <c r="X46" t="s">
        <v>70</v>
      </c>
      <c r="Y46">
        <v>4568.87</v>
      </c>
      <c r="Z46">
        <v>6.8987242179999999</v>
      </c>
      <c r="AA46">
        <v>0.16307363</v>
      </c>
      <c r="AB46" t="s">
        <v>70</v>
      </c>
      <c r="AF46" t="s">
        <v>143</v>
      </c>
      <c r="AG46" t="s">
        <v>171</v>
      </c>
      <c r="AH46">
        <v>29</v>
      </c>
      <c r="AI46">
        <v>0.30653602499999999</v>
      </c>
      <c r="AJ46" t="s">
        <v>44</v>
      </c>
      <c r="AU46" t="s">
        <v>141</v>
      </c>
      <c r="AV46">
        <v>5</v>
      </c>
      <c r="AW46">
        <v>135</v>
      </c>
      <c r="AX46">
        <v>27</v>
      </c>
      <c r="AY46">
        <v>69.5</v>
      </c>
      <c r="AZ46">
        <f t="shared" ref="AZ46:AZ50" si="4">SQRT(AY46)</f>
        <v>8.3366660002665327</v>
      </c>
      <c r="BA46">
        <f t="shared" si="3"/>
        <v>3.7282703764614493</v>
      </c>
      <c r="BD46">
        <v>17</v>
      </c>
    </row>
    <row r="47" spans="1:57" x14ac:dyDescent="0.35">
      <c r="A47" t="s">
        <v>11</v>
      </c>
      <c r="B47" t="s">
        <v>172</v>
      </c>
      <c r="C47">
        <v>25</v>
      </c>
      <c r="D47">
        <v>0.43633231300000003</v>
      </c>
      <c r="E47">
        <v>5</v>
      </c>
      <c r="F47">
        <v>2.3315382910000002</v>
      </c>
      <c r="G47">
        <v>8.8372410800000001</v>
      </c>
      <c r="H47">
        <v>12.187863520000001</v>
      </c>
      <c r="J47">
        <v>10</v>
      </c>
      <c r="K47">
        <v>1</v>
      </c>
      <c r="L47">
        <v>0.67</v>
      </c>
      <c r="M47" t="s">
        <v>74</v>
      </c>
      <c r="N47">
        <v>8</v>
      </c>
      <c r="O47">
        <v>4.0114996590000001</v>
      </c>
      <c r="P47" t="s">
        <v>163</v>
      </c>
      <c r="Q47">
        <v>0.73</v>
      </c>
      <c r="R47">
        <v>0.354061244</v>
      </c>
      <c r="S47">
        <v>2.0617901930000002</v>
      </c>
      <c r="T47" t="s">
        <v>69</v>
      </c>
      <c r="U47">
        <v>499505.614</v>
      </c>
      <c r="V47">
        <v>15.80356944</v>
      </c>
      <c r="W47">
        <v>4.6192096000000002E-2</v>
      </c>
      <c r="X47" t="s">
        <v>70</v>
      </c>
      <c r="Y47">
        <v>4568.87</v>
      </c>
      <c r="Z47">
        <v>6.8987242179999999</v>
      </c>
      <c r="AA47">
        <v>0.105816667</v>
      </c>
      <c r="AB47" t="s">
        <v>70</v>
      </c>
      <c r="AF47" t="s">
        <v>143</v>
      </c>
      <c r="AG47" t="s">
        <v>173</v>
      </c>
      <c r="AH47">
        <v>31</v>
      </c>
      <c r="AU47" t="s">
        <v>142</v>
      </c>
      <c r="AV47">
        <v>3</v>
      </c>
      <c r="AW47">
        <v>68</v>
      </c>
      <c r="AX47">
        <v>22.666666670000001</v>
      </c>
      <c r="AY47">
        <v>81.333333330000002</v>
      </c>
      <c r="AZ47">
        <f t="shared" si="4"/>
        <v>9.0184995054609836</v>
      </c>
      <c r="BA47">
        <f t="shared" si="3"/>
        <v>5.2068331171644058</v>
      </c>
      <c r="BD47">
        <v>17</v>
      </c>
    </row>
    <row r="48" spans="1:57" x14ac:dyDescent="0.35">
      <c r="A48" t="s">
        <v>11</v>
      </c>
      <c r="B48" t="s">
        <v>174</v>
      </c>
      <c r="C48">
        <v>19</v>
      </c>
      <c r="D48">
        <v>0.331612558</v>
      </c>
      <c r="E48">
        <v>5</v>
      </c>
      <c r="F48">
        <v>1.7216380659999999</v>
      </c>
      <c r="G48">
        <v>5.4564194370000001</v>
      </c>
      <c r="H48">
        <v>8.9996762490000002</v>
      </c>
      <c r="J48">
        <v>7.5</v>
      </c>
      <c r="K48">
        <v>1</v>
      </c>
      <c r="L48">
        <v>0.87</v>
      </c>
      <c r="M48" t="s">
        <v>74</v>
      </c>
      <c r="N48">
        <v>8</v>
      </c>
      <c r="O48">
        <v>7.7437117320000004</v>
      </c>
      <c r="P48" t="s">
        <v>165</v>
      </c>
      <c r="Q48">
        <v>0.98250000000000004</v>
      </c>
      <c r="R48">
        <v>0.491925799</v>
      </c>
      <c r="S48">
        <v>1.9972524359999999</v>
      </c>
      <c r="T48" t="s">
        <v>69</v>
      </c>
      <c r="U48">
        <v>499505.614</v>
      </c>
      <c r="V48">
        <v>15.80356944</v>
      </c>
      <c r="W48">
        <v>6.2169499000000003E-2</v>
      </c>
      <c r="X48" t="s">
        <v>70</v>
      </c>
      <c r="Y48">
        <v>4568.87</v>
      </c>
      <c r="Z48">
        <v>6.8987242179999999</v>
      </c>
      <c r="AA48">
        <v>0.14241763700000001</v>
      </c>
      <c r="AB48" t="s">
        <v>70</v>
      </c>
      <c r="AF48" t="s">
        <v>143</v>
      </c>
      <c r="AG48" t="s">
        <v>175</v>
      </c>
      <c r="AH48">
        <v>25</v>
      </c>
      <c r="AU48" t="s">
        <v>143</v>
      </c>
      <c r="AV48">
        <v>5</v>
      </c>
      <c r="AW48">
        <v>135</v>
      </c>
      <c r="AX48">
        <v>27</v>
      </c>
      <c r="AY48">
        <v>68.5</v>
      </c>
      <c r="AZ48">
        <f t="shared" si="4"/>
        <v>8.2764726786234242</v>
      </c>
      <c r="BA48">
        <f t="shared" si="3"/>
        <v>3.701351104664349</v>
      </c>
    </row>
    <row r="49" spans="1:53" x14ac:dyDescent="0.35">
      <c r="A49" t="s">
        <v>11</v>
      </c>
      <c r="B49" t="s">
        <v>176</v>
      </c>
      <c r="F49">
        <v>2.2000000000000002</v>
      </c>
      <c r="G49">
        <v>8.108093126</v>
      </c>
      <c r="H49">
        <v>11.50026137</v>
      </c>
      <c r="J49">
        <v>7.7</v>
      </c>
      <c r="K49">
        <v>0</v>
      </c>
      <c r="L49">
        <v>0.64</v>
      </c>
      <c r="M49" t="s">
        <v>74</v>
      </c>
      <c r="N49">
        <v>10</v>
      </c>
      <c r="O49">
        <v>46.083708479999999</v>
      </c>
      <c r="P49" t="s">
        <v>167</v>
      </c>
      <c r="Q49">
        <v>2.7130000000000001</v>
      </c>
      <c r="R49">
        <v>1.073355818</v>
      </c>
      <c r="S49">
        <v>2.5275868030000002</v>
      </c>
      <c r="T49" t="s">
        <v>69</v>
      </c>
      <c r="U49">
        <v>499505.614</v>
      </c>
      <c r="V49">
        <v>15.80356944</v>
      </c>
      <c r="W49">
        <v>0.171670078</v>
      </c>
      <c r="X49" t="s">
        <v>70</v>
      </c>
      <c r="Y49">
        <v>90811.255000000005</v>
      </c>
      <c r="Z49">
        <v>21.308596269999999</v>
      </c>
      <c r="AA49">
        <v>0.127319508</v>
      </c>
      <c r="AB49" t="s">
        <v>70</v>
      </c>
      <c r="AF49" t="s">
        <v>144</v>
      </c>
      <c r="AG49" t="s">
        <v>177</v>
      </c>
      <c r="AH49">
        <v>35</v>
      </c>
      <c r="AI49">
        <v>23.6</v>
      </c>
      <c r="AU49" t="s">
        <v>144</v>
      </c>
      <c r="AV49">
        <v>5</v>
      </c>
      <c r="AW49">
        <v>118</v>
      </c>
      <c r="AX49">
        <v>23.6</v>
      </c>
      <c r="AY49">
        <v>48.8</v>
      </c>
      <c r="AZ49">
        <f t="shared" si="4"/>
        <v>6.9856996786291923</v>
      </c>
      <c r="BA49">
        <f t="shared" si="3"/>
        <v>3.1240998703626617</v>
      </c>
    </row>
    <row r="50" spans="1:53" x14ac:dyDescent="0.35">
      <c r="A50" t="s">
        <v>11</v>
      </c>
      <c r="B50" t="s">
        <v>178</v>
      </c>
      <c r="C50">
        <v>14</v>
      </c>
      <c r="D50">
        <v>0.24434609500000001</v>
      </c>
      <c r="E50">
        <v>5</v>
      </c>
      <c r="F50">
        <v>1.246640014</v>
      </c>
      <c r="G50">
        <v>2.82339254</v>
      </c>
      <c r="H50">
        <v>6.5166754530000004</v>
      </c>
      <c r="J50">
        <v>8</v>
      </c>
      <c r="K50">
        <v>1</v>
      </c>
      <c r="L50">
        <v>0.96</v>
      </c>
      <c r="M50" t="s">
        <v>74</v>
      </c>
      <c r="N50">
        <v>10</v>
      </c>
      <c r="O50">
        <v>32.979183040000002</v>
      </c>
      <c r="P50" t="s">
        <v>169</v>
      </c>
      <c r="Q50">
        <v>2.5169999999999999</v>
      </c>
      <c r="R50">
        <v>0.90800857700000004</v>
      </c>
      <c r="S50">
        <v>2.7720002469999998</v>
      </c>
      <c r="T50" t="s">
        <v>69</v>
      </c>
      <c r="U50">
        <v>499505.614</v>
      </c>
      <c r="V50">
        <v>15.80356944</v>
      </c>
      <c r="W50">
        <v>0.15926781700000001</v>
      </c>
      <c r="X50" t="s">
        <v>70</v>
      </c>
      <c r="Y50">
        <v>90811.255000000005</v>
      </c>
      <c r="Z50">
        <v>21.308596269999999</v>
      </c>
      <c r="AA50">
        <v>0.118121343</v>
      </c>
      <c r="AB50" t="s">
        <v>70</v>
      </c>
      <c r="AF50" t="s">
        <v>144</v>
      </c>
      <c r="AG50" t="s">
        <v>179</v>
      </c>
      <c r="AH50">
        <v>17</v>
      </c>
      <c r="AI50">
        <v>6.9856996789999997</v>
      </c>
      <c r="AU50" t="s">
        <v>145</v>
      </c>
      <c r="AV50">
        <v>3</v>
      </c>
      <c r="AW50">
        <v>52</v>
      </c>
      <c r="AX50">
        <v>17.333333329999999</v>
      </c>
      <c r="AY50">
        <v>0.33333333300000001</v>
      </c>
      <c r="AZ50">
        <f t="shared" si="4"/>
        <v>0.57735026890095065</v>
      </c>
      <c r="BA50">
        <f t="shared" si="3"/>
        <v>0.33333333316666669</v>
      </c>
    </row>
    <row r="51" spans="1:53" x14ac:dyDescent="0.35">
      <c r="A51" t="s">
        <v>11</v>
      </c>
      <c r="B51" t="s">
        <v>180</v>
      </c>
      <c r="F51">
        <v>1.3</v>
      </c>
      <c r="G51">
        <v>3.1191796009999999</v>
      </c>
      <c r="H51">
        <v>6.7956089909999999</v>
      </c>
      <c r="J51">
        <v>3.1</v>
      </c>
      <c r="K51">
        <v>0</v>
      </c>
      <c r="L51">
        <v>0.76</v>
      </c>
      <c r="M51" t="s">
        <v>68</v>
      </c>
      <c r="N51">
        <v>10</v>
      </c>
      <c r="O51">
        <v>96.768907709999993</v>
      </c>
      <c r="P51" t="s">
        <v>171</v>
      </c>
      <c r="Q51">
        <v>2.7080000000000002</v>
      </c>
      <c r="R51">
        <v>1.5553850629999999</v>
      </c>
      <c r="S51">
        <v>1.741047966</v>
      </c>
      <c r="T51" t="s">
        <v>69</v>
      </c>
      <c r="U51">
        <v>499505.614</v>
      </c>
      <c r="V51">
        <v>15.80356944</v>
      </c>
      <c r="W51">
        <v>0.171353694</v>
      </c>
      <c r="X51" t="s">
        <v>70</v>
      </c>
      <c r="Y51">
        <v>90811.255000000005</v>
      </c>
      <c r="Z51">
        <v>21.308596269999999</v>
      </c>
      <c r="AA51">
        <v>0.12708486099999999</v>
      </c>
      <c r="AB51" t="s">
        <v>70</v>
      </c>
      <c r="AF51" t="s">
        <v>144</v>
      </c>
      <c r="AG51" t="s">
        <v>181</v>
      </c>
      <c r="AH51">
        <v>21</v>
      </c>
      <c r="AI51">
        <v>0.29600422399999998</v>
      </c>
      <c r="AJ51" t="s">
        <v>44</v>
      </c>
    </row>
    <row r="52" spans="1:53" x14ac:dyDescent="0.35">
      <c r="A52" t="s">
        <v>11</v>
      </c>
      <c r="B52" t="s">
        <v>182</v>
      </c>
      <c r="C52">
        <v>24.5</v>
      </c>
      <c r="D52">
        <v>0.42760566700000002</v>
      </c>
      <c r="E52">
        <v>5</v>
      </c>
      <c r="F52">
        <v>2.2786312780000002</v>
      </c>
      <c r="G52">
        <v>8.5439649539999998</v>
      </c>
      <c r="H52">
        <v>11.91129784</v>
      </c>
      <c r="J52">
        <v>11.5</v>
      </c>
      <c r="K52">
        <v>1</v>
      </c>
      <c r="L52">
        <v>1</v>
      </c>
      <c r="M52" t="s">
        <v>68</v>
      </c>
      <c r="N52">
        <v>10</v>
      </c>
      <c r="O52">
        <v>226.9800692</v>
      </c>
      <c r="P52" t="s">
        <v>173</v>
      </c>
      <c r="Q52">
        <v>4.1779999999999999</v>
      </c>
      <c r="R52">
        <v>2.382121267</v>
      </c>
      <c r="S52">
        <v>1.7538989549999999</v>
      </c>
      <c r="T52" t="s">
        <v>69</v>
      </c>
      <c r="U52">
        <v>499505.614</v>
      </c>
      <c r="V52">
        <v>15.80356944</v>
      </c>
      <c r="W52">
        <v>0.26437065500000001</v>
      </c>
      <c r="X52" t="s">
        <v>70</v>
      </c>
      <c r="Y52">
        <v>90811.255000000005</v>
      </c>
      <c r="Z52">
        <v>21.308596269999999</v>
      </c>
      <c r="AA52">
        <v>0.196071104</v>
      </c>
      <c r="AB52" t="s">
        <v>70</v>
      </c>
      <c r="AF52" t="s">
        <v>144</v>
      </c>
      <c r="AG52" t="s">
        <v>183</v>
      </c>
      <c r="AH52">
        <v>20</v>
      </c>
    </row>
    <row r="53" spans="1:53" x14ac:dyDescent="0.35">
      <c r="A53" t="s">
        <v>11</v>
      </c>
      <c r="B53" t="s">
        <v>184</v>
      </c>
      <c r="F53">
        <v>1.18</v>
      </c>
      <c r="G53">
        <v>2.453991131</v>
      </c>
      <c r="H53">
        <v>6.1683220070000004</v>
      </c>
      <c r="J53">
        <v>5.5</v>
      </c>
      <c r="K53">
        <v>0</v>
      </c>
      <c r="L53">
        <v>1.1499999999999999</v>
      </c>
      <c r="M53" t="s">
        <v>68</v>
      </c>
      <c r="N53">
        <v>10</v>
      </c>
      <c r="O53">
        <v>113.0973355</v>
      </c>
      <c r="P53" t="s">
        <v>175</v>
      </c>
      <c r="Q53">
        <v>3.73</v>
      </c>
      <c r="R53">
        <v>1.681497365</v>
      </c>
      <c r="S53">
        <v>2.218260984</v>
      </c>
      <c r="T53" t="s">
        <v>69</v>
      </c>
      <c r="U53">
        <v>499505.614</v>
      </c>
      <c r="V53">
        <v>15.80356944</v>
      </c>
      <c r="W53">
        <v>0.23602262900000001</v>
      </c>
      <c r="X53" t="s">
        <v>70</v>
      </c>
      <c r="Y53">
        <v>90811.255000000005</v>
      </c>
      <c r="Z53">
        <v>21.308596269999999</v>
      </c>
      <c r="AA53">
        <v>0.17504672499999999</v>
      </c>
      <c r="AB53" t="s">
        <v>70</v>
      </c>
      <c r="AF53" t="s">
        <v>144</v>
      </c>
      <c r="AG53" t="s">
        <v>185</v>
      </c>
      <c r="AH53">
        <v>25</v>
      </c>
      <c r="AU53" t="s">
        <v>111</v>
      </c>
    </row>
    <row r="54" spans="1:53" x14ac:dyDescent="0.35">
      <c r="A54" t="s">
        <v>11</v>
      </c>
      <c r="B54" t="s">
        <v>186</v>
      </c>
      <c r="F54">
        <v>0.8</v>
      </c>
      <c r="G54">
        <v>0.34756097600000002</v>
      </c>
      <c r="H54">
        <v>4.1819132249999997</v>
      </c>
      <c r="J54">
        <v>9</v>
      </c>
      <c r="K54">
        <v>0</v>
      </c>
      <c r="L54">
        <v>1.5</v>
      </c>
      <c r="M54" t="s">
        <v>74</v>
      </c>
      <c r="N54">
        <v>10</v>
      </c>
      <c r="O54">
        <v>41.853868130000002</v>
      </c>
      <c r="P54" t="s">
        <v>177</v>
      </c>
      <c r="Q54">
        <v>1.712</v>
      </c>
      <c r="R54">
        <v>1.022910897</v>
      </c>
      <c r="S54">
        <v>1.6736550610000001</v>
      </c>
      <c r="T54" t="s">
        <v>69</v>
      </c>
      <c r="U54">
        <v>499505.614</v>
      </c>
      <c r="V54">
        <v>15.80356944</v>
      </c>
      <c r="W54">
        <v>0.108329957</v>
      </c>
      <c r="X54" t="s">
        <v>70</v>
      </c>
      <c r="Y54">
        <v>15366.326999999999</v>
      </c>
      <c r="Z54">
        <v>9.0407843640000003</v>
      </c>
      <c r="AA54">
        <v>0.18936410100000001</v>
      </c>
      <c r="AB54" t="s">
        <v>70</v>
      </c>
      <c r="AF54" t="s">
        <v>145</v>
      </c>
      <c r="AG54" t="s">
        <v>187</v>
      </c>
      <c r="AH54">
        <v>18</v>
      </c>
      <c r="AI54">
        <v>17.333333329999999</v>
      </c>
      <c r="AU54" t="s">
        <v>114</v>
      </c>
      <c r="AV54" t="s">
        <v>115</v>
      </c>
      <c r="AW54" t="s">
        <v>116</v>
      </c>
      <c r="AX54" t="s">
        <v>117</v>
      </c>
      <c r="AY54" t="s">
        <v>118</v>
      </c>
      <c r="AZ54" t="s">
        <v>119</v>
      </c>
      <c r="BA54" t="s">
        <v>120</v>
      </c>
    </row>
    <row r="55" spans="1:53" x14ac:dyDescent="0.35">
      <c r="A55" t="s">
        <v>11</v>
      </c>
      <c r="B55" t="s">
        <v>188</v>
      </c>
      <c r="F55">
        <v>2</v>
      </c>
      <c r="G55">
        <v>6.9994456759999997</v>
      </c>
      <c r="H55">
        <v>10.45478306</v>
      </c>
      <c r="J55">
        <v>7.8</v>
      </c>
      <c r="K55">
        <v>0</v>
      </c>
      <c r="L55">
        <v>1.0900000000000001</v>
      </c>
      <c r="M55" t="s">
        <v>74</v>
      </c>
      <c r="N55">
        <v>7</v>
      </c>
      <c r="O55">
        <v>56.745017310000001</v>
      </c>
      <c r="P55" t="s">
        <v>179</v>
      </c>
      <c r="Q55">
        <v>3.2842857140000001</v>
      </c>
      <c r="R55">
        <v>1.4235897449999999</v>
      </c>
      <c r="S55">
        <v>2.3070450789999999</v>
      </c>
      <c r="T55" t="s">
        <v>69</v>
      </c>
      <c r="U55">
        <v>499505.614</v>
      </c>
      <c r="V55">
        <v>15.80356944</v>
      </c>
      <c r="W55">
        <v>0.20781923499999999</v>
      </c>
      <c r="X55" t="s">
        <v>70</v>
      </c>
      <c r="Y55">
        <v>15366.326999999999</v>
      </c>
      <c r="Z55">
        <v>9.0407843640000003</v>
      </c>
      <c r="AA55">
        <v>0.36327442199999999</v>
      </c>
      <c r="AB55" t="s">
        <v>70</v>
      </c>
      <c r="AF55" t="s">
        <v>145</v>
      </c>
      <c r="AG55" t="s">
        <v>189</v>
      </c>
      <c r="AH55">
        <v>17</v>
      </c>
      <c r="AI55">
        <v>0.57735026899999997</v>
      </c>
      <c r="AU55" t="s">
        <v>123</v>
      </c>
      <c r="AV55">
        <v>260.1512821</v>
      </c>
      <c r="AW55">
        <v>5</v>
      </c>
      <c r="AX55">
        <v>52.03025641</v>
      </c>
      <c r="AY55">
        <v>1.057812207</v>
      </c>
      <c r="AZ55">
        <v>0.412433983</v>
      </c>
      <c r="BA55">
        <v>2.7108898369999999</v>
      </c>
    </row>
    <row r="56" spans="1:53" x14ac:dyDescent="0.35">
      <c r="A56" t="s">
        <v>11</v>
      </c>
      <c r="B56" t="s">
        <v>190</v>
      </c>
      <c r="F56">
        <v>2.2000000000000002</v>
      </c>
      <c r="G56">
        <v>8.108093126</v>
      </c>
      <c r="H56">
        <v>11.50026137</v>
      </c>
      <c r="J56">
        <v>6.5</v>
      </c>
      <c r="K56">
        <v>0</v>
      </c>
      <c r="L56">
        <v>1.88</v>
      </c>
      <c r="M56" t="s">
        <v>74</v>
      </c>
      <c r="N56">
        <v>10</v>
      </c>
      <c r="O56">
        <v>76.976873990000001</v>
      </c>
      <c r="P56" t="s">
        <v>181</v>
      </c>
      <c r="Q56">
        <v>3.0819999999999999</v>
      </c>
      <c r="R56">
        <v>1.3872353260000001</v>
      </c>
      <c r="S56">
        <v>2.2216850610000001</v>
      </c>
      <c r="T56" t="s">
        <v>69</v>
      </c>
      <c r="U56">
        <v>499505.614</v>
      </c>
      <c r="V56">
        <v>15.80356944</v>
      </c>
      <c r="W56">
        <v>0.19501923400000001</v>
      </c>
      <c r="X56" t="s">
        <v>70</v>
      </c>
      <c r="Y56">
        <v>15366.326999999999</v>
      </c>
      <c r="Z56">
        <v>9.0407843640000003</v>
      </c>
      <c r="AA56">
        <v>0.34089962499999998</v>
      </c>
      <c r="AB56" t="s">
        <v>70</v>
      </c>
      <c r="AF56" t="s">
        <v>145</v>
      </c>
      <c r="AG56" t="s">
        <v>191</v>
      </c>
      <c r="AH56">
        <v>17</v>
      </c>
      <c r="AI56">
        <v>3.3308668999999999E-2</v>
      </c>
      <c r="AJ56" t="s">
        <v>44</v>
      </c>
      <c r="AU56" t="s">
        <v>126</v>
      </c>
      <c r="AV56">
        <v>983.73333330000003</v>
      </c>
      <c r="AW56">
        <v>20</v>
      </c>
      <c r="AX56">
        <v>49.186666670000001</v>
      </c>
    </row>
    <row r="57" spans="1:53" x14ac:dyDescent="0.35">
      <c r="A57" t="s">
        <v>11</v>
      </c>
      <c r="B57" t="s">
        <v>192</v>
      </c>
      <c r="C57">
        <v>56</v>
      </c>
      <c r="D57">
        <v>0.97738438100000002</v>
      </c>
      <c r="E57">
        <v>5</v>
      </c>
      <c r="F57">
        <v>7.412804843</v>
      </c>
      <c r="G57">
        <v>37.00390711</v>
      </c>
      <c r="H57">
        <v>38.749633260000003</v>
      </c>
      <c r="I57">
        <v>76</v>
      </c>
      <c r="L57">
        <v>0</v>
      </c>
      <c r="M57" t="s">
        <v>74</v>
      </c>
      <c r="N57">
        <v>10</v>
      </c>
      <c r="O57">
        <v>22.061834409999999</v>
      </c>
      <c r="P57" t="s">
        <v>183</v>
      </c>
      <c r="Q57">
        <v>1.921</v>
      </c>
      <c r="R57">
        <v>0.74266133599999995</v>
      </c>
      <c r="S57">
        <v>2.5866433409999998</v>
      </c>
      <c r="T57" t="s">
        <v>69</v>
      </c>
      <c r="U57">
        <v>499505.614</v>
      </c>
      <c r="V57">
        <v>15.80356944</v>
      </c>
      <c r="W57">
        <v>0.121554818</v>
      </c>
      <c r="X57" t="s">
        <v>70</v>
      </c>
      <c r="Y57">
        <v>15366.326999999999</v>
      </c>
      <c r="Z57">
        <v>9.0407843640000003</v>
      </c>
      <c r="AA57">
        <v>0.21248156400000001</v>
      </c>
      <c r="AB57" t="s">
        <v>70</v>
      </c>
    </row>
    <row r="58" spans="1:53" x14ac:dyDescent="0.35">
      <c r="A58" t="s">
        <v>11</v>
      </c>
      <c r="B58" t="s">
        <v>193</v>
      </c>
      <c r="F58">
        <v>1.42</v>
      </c>
      <c r="G58">
        <v>3.7843680709999998</v>
      </c>
      <c r="H58">
        <v>7.4228959750000003</v>
      </c>
      <c r="J58">
        <v>8.5</v>
      </c>
      <c r="K58">
        <v>0</v>
      </c>
      <c r="L58">
        <v>1.38</v>
      </c>
      <c r="M58" t="s">
        <v>74</v>
      </c>
      <c r="N58">
        <v>10</v>
      </c>
      <c r="O58">
        <v>25.51758633</v>
      </c>
      <c r="P58" t="s">
        <v>185</v>
      </c>
      <c r="Q58">
        <v>1.9530000000000001</v>
      </c>
      <c r="R58">
        <v>0.79871124800000004</v>
      </c>
      <c r="S58">
        <v>2.4451890519999999</v>
      </c>
      <c r="T58" t="s">
        <v>69</v>
      </c>
      <c r="U58">
        <v>499505.614</v>
      </c>
      <c r="V58">
        <v>15.80356944</v>
      </c>
      <c r="W58">
        <v>0.123579677</v>
      </c>
      <c r="X58" t="s">
        <v>70</v>
      </c>
      <c r="Y58">
        <v>15366.326999999999</v>
      </c>
      <c r="Z58">
        <v>9.0407843640000003</v>
      </c>
      <c r="AA58">
        <v>0.21602108</v>
      </c>
      <c r="AB58" t="s">
        <v>70</v>
      </c>
      <c r="AU58" t="s">
        <v>131</v>
      </c>
      <c r="AV58">
        <v>1243.8846149999999</v>
      </c>
      <c r="AW58">
        <v>25</v>
      </c>
    </row>
    <row r="59" spans="1:53" x14ac:dyDescent="0.35">
      <c r="A59" t="s">
        <v>11</v>
      </c>
      <c r="B59" t="s">
        <v>194</v>
      </c>
      <c r="F59">
        <v>1</v>
      </c>
      <c r="G59">
        <v>1.4562084259999999</v>
      </c>
      <c r="H59">
        <v>5.2273915320000004</v>
      </c>
      <c r="J59">
        <v>3.3</v>
      </c>
      <c r="K59">
        <v>0</v>
      </c>
      <c r="L59">
        <v>2.76</v>
      </c>
      <c r="M59" t="s">
        <v>74</v>
      </c>
      <c r="N59">
        <v>8</v>
      </c>
      <c r="O59">
        <v>3.4636059010000002</v>
      </c>
      <c r="P59" t="s">
        <v>187</v>
      </c>
      <c r="Q59">
        <v>0.8125</v>
      </c>
      <c r="R59">
        <v>0.32899496099999997</v>
      </c>
      <c r="S59">
        <v>2.469642688</v>
      </c>
      <c r="T59" t="s">
        <v>69</v>
      </c>
      <c r="U59">
        <v>499505.614</v>
      </c>
      <c r="V59">
        <v>15.80356944</v>
      </c>
      <c r="W59">
        <v>5.1412435999999999E-2</v>
      </c>
      <c r="X59" t="s">
        <v>70</v>
      </c>
      <c r="Y59">
        <v>16014.816000000001</v>
      </c>
      <c r="Z59">
        <v>12.91592041</v>
      </c>
      <c r="AA59">
        <v>6.2906859999999995E-2</v>
      </c>
      <c r="AB59" t="s">
        <v>70</v>
      </c>
    </row>
    <row r="60" spans="1:53" x14ac:dyDescent="0.35">
      <c r="A60" t="s">
        <v>11</v>
      </c>
      <c r="B60" t="s">
        <v>195</v>
      </c>
      <c r="F60">
        <v>1.67</v>
      </c>
      <c r="G60">
        <v>5.1701773839999996</v>
      </c>
      <c r="H60">
        <v>8.7297438580000009</v>
      </c>
      <c r="J60">
        <v>6</v>
      </c>
      <c r="K60">
        <v>0</v>
      </c>
      <c r="L60">
        <v>3.3</v>
      </c>
      <c r="M60" t="s">
        <v>74</v>
      </c>
      <c r="N60">
        <v>8</v>
      </c>
      <c r="O60">
        <v>2.601552876</v>
      </c>
      <c r="P60" t="s">
        <v>189</v>
      </c>
      <c r="Q60">
        <v>0.67</v>
      </c>
      <c r="R60">
        <v>0.28512896599999998</v>
      </c>
      <c r="S60">
        <v>2.3498138709999998</v>
      </c>
      <c r="T60" t="s">
        <v>69</v>
      </c>
      <c r="U60">
        <v>499505.614</v>
      </c>
      <c r="V60">
        <v>15.80356944</v>
      </c>
      <c r="W60">
        <v>4.2395486000000003E-2</v>
      </c>
      <c r="X60" t="s">
        <v>70</v>
      </c>
      <c r="Y60">
        <v>16014.816000000001</v>
      </c>
      <c r="Z60">
        <v>12.91592041</v>
      </c>
      <c r="AA60">
        <v>5.1873965000000001E-2</v>
      </c>
      <c r="AB60" t="s">
        <v>70</v>
      </c>
    </row>
    <row r="61" spans="1:53" x14ac:dyDescent="0.35">
      <c r="A61" t="s">
        <v>11</v>
      </c>
      <c r="B61" t="s">
        <v>196</v>
      </c>
      <c r="F61">
        <v>0.88</v>
      </c>
      <c r="G61">
        <v>0.79101995599999997</v>
      </c>
      <c r="H61">
        <v>4.600104548</v>
      </c>
      <c r="J61">
        <v>4.5</v>
      </c>
      <c r="K61">
        <v>0</v>
      </c>
      <c r="L61">
        <v>3.73</v>
      </c>
      <c r="M61" t="s">
        <v>74</v>
      </c>
      <c r="N61">
        <v>8</v>
      </c>
      <c r="O61">
        <v>4.5238934210000004</v>
      </c>
      <c r="P61" t="s">
        <v>191</v>
      </c>
      <c r="Q61">
        <v>0.74</v>
      </c>
      <c r="R61">
        <v>0.37599424100000001</v>
      </c>
      <c r="S61">
        <v>1.9681152500000001</v>
      </c>
      <c r="T61" t="s">
        <v>69</v>
      </c>
      <c r="U61">
        <v>499505.614</v>
      </c>
      <c r="V61">
        <v>15.80356944</v>
      </c>
      <c r="W61">
        <v>4.6824865E-2</v>
      </c>
      <c r="X61" t="s">
        <v>70</v>
      </c>
      <c r="Y61">
        <v>16014.816000000001</v>
      </c>
      <c r="Z61">
        <v>12.91592041</v>
      </c>
      <c r="AA61">
        <v>5.7293632999999997E-2</v>
      </c>
      <c r="AB61" t="s">
        <v>70</v>
      </c>
      <c r="AN61">
        <v>14</v>
      </c>
    </row>
    <row r="62" spans="1:53" x14ac:dyDescent="0.35">
      <c r="A62" t="s">
        <v>11</v>
      </c>
      <c r="B62" t="s">
        <v>197</v>
      </c>
      <c r="C62">
        <v>54</v>
      </c>
      <c r="D62">
        <v>0.94247779600000003</v>
      </c>
      <c r="E62">
        <v>5</v>
      </c>
      <c r="F62">
        <v>6.8819096020000003</v>
      </c>
      <c r="G62">
        <v>34.061028839999999</v>
      </c>
      <c r="H62">
        <v>35.974435980000003</v>
      </c>
      <c r="J62">
        <v>16.7</v>
      </c>
      <c r="K62">
        <v>1</v>
      </c>
      <c r="L62">
        <v>2.4</v>
      </c>
      <c r="AN62">
        <v>14</v>
      </c>
    </row>
    <row r="63" spans="1:53" x14ac:dyDescent="0.35">
      <c r="A63" t="s">
        <v>11</v>
      </c>
      <c r="B63" t="s">
        <v>198</v>
      </c>
      <c r="C63">
        <v>46</v>
      </c>
      <c r="D63">
        <v>0.80285145599999996</v>
      </c>
      <c r="E63">
        <v>5</v>
      </c>
      <c r="F63">
        <v>5.177651569</v>
      </c>
      <c r="G63">
        <v>24.613922219999999</v>
      </c>
      <c r="H63">
        <v>27.065611969999999</v>
      </c>
      <c r="J63">
        <v>16.5</v>
      </c>
      <c r="K63">
        <v>1</v>
      </c>
      <c r="L63">
        <v>4.2</v>
      </c>
      <c r="O63">
        <v>78.539816340000002</v>
      </c>
      <c r="AN63">
        <v>16</v>
      </c>
    </row>
    <row r="64" spans="1:53" x14ac:dyDescent="0.35">
      <c r="A64" t="s">
        <v>11</v>
      </c>
      <c r="B64" t="s">
        <v>199</v>
      </c>
      <c r="F64">
        <v>0.69199999999999995</v>
      </c>
      <c r="G64">
        <v>-0.25110864700000002</v>
      </c>
      <c r="H64">
        <v>3.6173549399999998</v>
      </c>
      <c r="J64">
        <v>3.5</v>
      </c>
      <c r="K64">
        <v>0</v>
      </c>
      <c r="L64">
        <v>3.69</v>
      </c>
      <c r="AN64">
        <v>17</v>
      </c>
    </row>
    <row r="65" spans="1:40" x14ac:dyDescent="0.35">
      <c r="A65" t="s">
        <v>11</v>
      </c>
      <c r="B65" t="s">
        <v>200</v>
      </c>
      <c r="F65">
        <v>0.54400000000000004</v>
      </c>
      <c r="G65">
        <v>-1.0715077609999999</v>
      </c>
      <c r="H65">
        <v>2.8437009930000001</v>
      </c>
      <c r="J65">
        <v>1.7</v>
      </c>
      <c r="K65">
        <v>0</v>
      </c>
      <c r="L65">
        <v>3.74</v>
      </c>
      <c r="AN65">
        <v>17</v>
      </c>
    </row>
    <row r="66" spans="1:40" x14ac:dyDescent="0.35">
      <c r="A66" t="s">
        <v>11</v>
      </c>
      <c r="B66" t="s">
        <v>201</v>
      </c>
      <c r="F66">
        <v>1.07</v>
      </c>
      <c r="G66">
        <v>1.8442350329999999</v>
      </c>
      <c r="H66">
        <v>5.5933089389999999</v>
      </c>
      <c r="J66">
        <v>12</v>
      </c>
      <c r="K66">
        <v>0</v>
      </c>
      <c r="L66">
        <v>4.88</v>
      </c>
      <c r="AN66">
        <v>17</v>
      </c>
    </row>
    <row r="67" spans="1:40" x14ac:dyDescent="0.35">
      <c r="A67" t="s">
        <v>11</v>
      </c>
      <c r="B67" t="s">
        <v>202</v>
      </c>
      <c r="C67">
        <v>29</v>
      </c>
      <c r="D67">
        <v>0.50614548299999995</v>
      </c>
      <c r="E67">
        <v>5</v>
      </c>
      <c r="F67">
        <v>2.7715452570000001</v>
      </c>
      <c r="G67">
        <v>11.27630409</v>
      </c>
      <c r="H67">
        <v>14.48795221</v>
      </c>
      <c r="J67">
        <v>9</v>
      </c>
      <c r="K67">
        <v>1</v>
      </c>
      <c r="L67">
        <v>7.17</v>
      </c>
      <c r="AN67">
        <v>17</v>
      </c>
    </row>
    <row r="68" spans="1:40" x14ac:dyDescent="0.35">
      <c r="A68" t="s">
        <v>11</v>
      </c>
      <c r="B68" t="s">
        <v>203</v>
      </c>
      <c r="C68">
        <v>25</v>
      </c>
      <c r="D68">
        <v>0.43633231300000003</v>
      </c>
      <c r="E68">
        <v>5</v>
      </c>
      <c r="F68">
        <v>2.3315382910000002</v>
      </c>
      <c r="G68">
        <v>8.8372410800000001</v>
      </c>
      <c r="H68">
        <v>12.187863520000001</v>
      </c>
      <c r="I68">
        <v>75</v>
      </c>
      <c r="J68">
        <v>12.6</v>
      </c>
      <c r="K68">
        <v>1</v>
      </c>
      <c r="L68">
        <v>0</v>
      </c>
      <c r="AN68">
        <v>18</v>
      </c>
    </row>
    <row r="69" spans="1:40" x14ac:dyDescent="0.35">
      <c r="A69" t="s">
        <v>11</v>
      </c>
      <c r="B69" t="s">
        <v>204</v>
      </c>
      <c r="C69">
        <v>43</v>
      </c>
      <c r="D69">
        <v>0.75049157799999999</v>
      </c>
      <c r="E69">
        <v>5</v>
      </c>
      <c r="F69">
        <v>4.6625754309999996</v>
      </c>
      <c r="G69">
        <v>21.758732989999999</v>
      </c>
      <c r="H69">
        <v>24.373107319999999</v>
      </c>
      <c r="J69">
        <v>15.2</v>
      </c>
      <c r="K69">
        <v>1</v>
      </c>
      <c r="L69">
        <v>1.91</v>
      </c>
      <c r="AN69">
        <v>20</v>
      </c>
    </row>
    <row r="70" spans="1:40" x14ac:dyDescent="0.35">
      <c r="A70" t="s">
        <v>11</v>
      </c>
      <c r="B70" t="s">
        <v>205</v>
      </c>
      <c r="C70">
        <v>53</v>
      </c>
      <c r="D70">
        <v>0.92502450400000003</v>
      </c>
      <c r="E70">
        <v>5</v>
      </c>
      <c r="F70">
        <v>6.6352241080000001</v>
      </c>
      <c r="G70">
        <v>32.693592619999997</v>
      </c>
      <c r="H70">
        <v>34.684914310000003</v>
      </c>
      <c r="J70">
        <v>24.2</v>
      </c>
      <c r="K70">
        <v>1</v>
      </c>
      <c r="L70">
        <v>4.46</v>
      </c>
      <c r="AN70">
        <v>21</v>
      </c>
    </row>
    <row r="71" spans="1:40" x14ac:dyDescent="0.35">
      <c r="A71" t="s">
        <v>11</v>
      </c>
      <c r="B71" t="s">
        <v>206</v>
      </c>
      <c r="F71">
        <v>0.36</v>
      </c>
      <c r="G71">
        <v>-2.0914634150000002</v>
      </c>
      <c r="H71">
        <v>1.8818609509999999</v>
      </c>
      <c r="J71">
        <v>1.5</v>
      </c>
      <c r="K71">
        <v>0</v>
      </c>
      <c r="L71">
        <v>6.67</v>
      </c>
      <c r="AN71">
        <v>21</v>
      </c>
    </row>
    <row r="72" spans="1:40" x14ac:dyDescent="0.35">
      <c r="A72" t="s">
        <v>11</v>
      </c>
      <c r="B72" t="s">
        <v>207</v>
      </c>
      <c r="F72">
        <v>0.67</v>
      </c>
      <c r="G72">
        <v>-0.37305986699999999</v>
      </c>
      <c r="H72">
        <v>3.502352326</v>
      </c>
      <c r="J72">
        <v>3.3</v>
      </c>
      <c r="K72">
        <v>0</v>
      </c>
      <c r="L72">
        <v>6.9</v>
      </c>
      <c r="AN72">
        <v>21</v>
      </c>
    </row>
    <row r="73" spans="1:40" x14ac:dyDescent="0.35">
      <c r="A73" t="s">
        <v>11</v>
      </c>
      <c r="B73" t="s">
        <v>208</v>
      </c>
      <c r="F73">
        <v>0.78</v>
      </c>
      <c r="G73">
        <v>0.23669623100000001</v>
      </c>
      <c r="H73">
        <v>4.0773653950000002</v>
      </c>
      <c r="J73">
        <v>4</v>
      </c>
      <c r="K73">
        <v>0</v>
      </c>
      <c r="L73">
        <v>7.45</v>
      </c>
      <c r="AN73">
        <v>21</v>
      </c>
    </row>
    <row r="74" spans="1:40" x14ac:dyDescent="0.35">
      <c r="A74" t="s">
        <v>11</v>
      </c>
      <c r="B74" t="s">
        <v>209</v>
      </c>
      <c r="F74">
        <v>0.78</v>
      </c>
      <c r="G74">
        <v>0.23669623100000001</v>
      </c>
      <c r="H74">
        <v>4.0773653950000002</v>
      </c>
      <c r="J74">
        <v>2.2999999999999998</v>
      </c>
      <c r="K74">
        <v>0</v>
      </c>
      <c r="L74">
        <v>8.92</v>
      </c>
      <c r="AN74">
        <v>22</v>
      </c>
    </row>
    <row r="75" spans="1:40" x14ac:dyDescent="0.35">
      <c r="A75" t="s">
        <v>11</v>
      </c>
      <c r="B75" t="s">
        <v>210</v>
      </c>
      <c r="F75">
        <v>1.0900000000000001</v>
      </c>
      <c r="G75">
        <v>1.9550997779999999</v>
      </c>
      <c r="H75">
        <v>5.6978567690000004</v>
      </c>
      <c r="J75">
        <v>5.8</v>
      </c>
      <c r="K75">
        <v>0</v>
      </c>
      <c r="L75">
        <v>10.029999999999999</v>
      </c>
      <c r="AN75">
        <v>22</v>
      </c>
    </row>
    <row r="76" spans="1:40" x14ac:dyDescent="0.35">
      <c r="A76" t="s">
        <v>11</v>
      </c>
      <c r="B76" t="s">
        <v>211</v>
      </c>
      <c r="F76">
        <v>0.45</v>
      </c>
      <c r="G76">
        <v>-1.5925720619999999</v>
      </c>
      <c r="H76">
        <v>2.3523261889999998</v>
      </c>
      <c r="J76">
        <v>1.9</v>
      </c>
      <c r="K76">
        <v>0</v>
      </c>
      <c r="L76">
        <v>11.11</v>
      </c>
      <c r="AN76">
        <v>24</v>
      </c>
    </row>
    <row r="77" spans="1:40" x14ac:dyDescent="0.35">
      <c r="A77" t="s">
        <v>11</v>
      </c>
      <c r="B77" t="s">
        <v>212</v>
      </c>
      <c r="F77">
        <v>0.95</v>
      </c>
      <c r="G77">
        <v>1.179046563</v>
      </c>
      <c r="H77">
        <v>4.9660219550000004</v>
      </c>
      <c r="J77">
        <v>3.2</v>
      </c>
      <c r="K77">
        <v>0</v>
      </c>
      <c r="L77">
        <v>4.62</v>
      </c>
      <c r="AN77">
        <v>25</v>
      </c>
    </row>
    <row r="78" spans="1:40" x14ac:dyDescent="0.35">
      <c r="A78" t="s">
        <v>11</v>
      </c>
      <c r="B78" t="s">
        <v>213</v>
      </c>
      <c r="C78">
        <v>13</v>
      </c>
      <c r="D78">
        <v>0.226892803</v>
      </c>
      <c r="E78">
        <v>5</v>
      </c>
      <c r="F78">
        <v>1.154340956</v>
      </c>
      <c r="G78">
        <v>2.3117569599999999</v>
      </c>
      <c r="H78">
        <v>6.0341921359999997</v>
      </c>
      <c r="J78">
        <v>4.8</v>
      </c>
      <c r="K78">
        <v>1</v>
      </c>
      <c r="L78">
        <v>7.15</v>
      </c>
      <c r="AN78">
        <v>25</v>
      </c>
    </row>
    <row r="79" spans="1:40" x14ac:dyDescent="0.35">
      <c r="A79" t="s">
        <v>11</v>
      </c>
      <c r="B79" t="s">
        <v>214</v>
      </c>
      <c r="C79">
        <v>52</v>
      </c>
      <c r="D79">
        <v>0.90757121100000004</v>
      </c>
      <c r="E79">
        <v>5</v>
      </c>
      <c r="F79">
        <v>6.3997081610000004</v>
      </c>
      <c r="G79">
        <v>31.388071849999999</v>
      </c>
      <c r="H79">
        <v>33.453780250000001</v>
      </c>
      <c r="I79">
        <v>35</v>
      </c>
      <c r="J79">
        <v>19.7</v>
      </c>
      <c r="K79">
        <v>1</v>
      </c>
      <c r="L79">
        <v>0</v>
      </c>
      <c r="AN79">
        <v>27</v>
      </c>
    </row>
    <row r="80" spans="1:40" x14ac:dyDescent="0.35">
      <c r="A80" t="s">
        <v>11</v>
      </c>
      <c r="B80" t="s">
        <v>215</v>
      </c>
      <c r="C80">
        <v>5</v>
      </c>
      <c r="D80">
        <v>8.7266463000000002E-2</v>
      </c>
      <c r="E80">
        <v>5</v>
      </c>
      <c r="F80">
        <v>0.43744331800000003</v>
      </c>
      <c r="G80">
        <v>-1.662176732</v>
      </c>
      <c r="H80">
        <v>2.2866874940000002</v>
      </c>
      <c r="J80">
        <v>5.7</v>
      </c>
      <c r="K80">
        <v>1</v>
      </c>
      <c r="L80">
        <v>0.4</v>
      </c>
      <c r="AN80">
        <v>28</v>
      </c>
    </row>
    <row r="81" spans="1:40" x14ac:dyDescent="0.35">
      <c r="A81" t="s">
        <v>11</v>
      </c>
      <c r="B81" t="s">
        <v>216</v>
      </c>
      <c r="F81">
        <v>1.9</v>
      </c>
      <c r="G81">
        <v>6.445121951</v>
      </c>
      <c r="H81">
        <v>9.9320439100000009</v>
      </c>
      <c r="J81">
        <v>5.5</v>
      </c>
      <c r="K81">
        <v>0</v>
      </c>
      <c r="L81">
        <v>0.91</v>
      </c>
      <c r="AN81">
        <v>29</v>
      </c>
    </row>
    <row r="82" spans="1:40" x14ac:dyDescent="0.35">
      <c r="A82" t="s">
        <v>11</v>
      </c>
      <c r="B82" t="s">
        <v>217</v>
      </c>
      <c r="F82">
        <v>1.48</v>
      </c>
      <c r="G82">
        <v>4.1169623059999996</v>
      </c>
      <c r="H82">
        <v>7.7365394670000001</v>
      </c>
      <c r="J82">
        <v>9.5</v>
      </c>
      <c r="K82">
        <v>0</v>
      </c>
      <c r="L82">
        <v>1.1200000000000001</v>
      </c>
      <c r="AN82">
        <v>30</v>
      </c>
    </row>
    <row r="83" spans="1:40" x14ac:dyDescent="0.35">
      <c r="A83" t="s">
        <v>11</v>
      </c>
      <c r="B83" t="s">
        <v>218</v>
      </c>
      <c r="C83">
        <v>6.5</v>
      </c>
      <c r="D83">
        <v>0.113446401</v>
      </c>
      <c r="E83">
        <v>5</v>
      </c>
      <c r="F83">
        <v>0.56967804200000005</v>
      </c>
      <c r="G83">
        <v>-0.92916828399999996</v>
      </c>
      <c r="H83">
        <v>2.97793017</v>
      </c>
      <c r="J83">
        <v>4.7</v>
      </c>
      <c r="K83">
        <v>1</v>
      </c>
      <c r="L83">
        <v>2.2400000000000002</v>
      </c>
      <c r="AN83">
        <v>31</v>
      </c>
    </row>
    <row r="84" spans="1:40" x14ac:dyDescent="0.35">
      <c r="A84" t="s">
        <v>11</v>
      </c>
      <c r="B84" t="s">
        <v>219</v>
      </c>
      <c r="C84">
        <v>47</v>
      </c>
      <c r="D84">
        <v>0.82030474799999997</v>
      </c>
      <c r="E84">
        <v>5</v>
      </c>
      <c r="F84">
        <v>5.3618435499999997</v>
      </c>
      <c r="G84">
        <v>25.634942070000001</v>
      </c>
      <c r="H84">
        <v>28.028455569999998</v>
      </c>
      <c r="J84">
        <v>11.9</v>
      </c>
      <c r="K84">
        <v>1</v>
      </c>
      <c r="L84">
        <v>2.81</v>
      </c>
      <c r="AN84">
        <v>32</v>
      </c>
    </row>
    <row r="85" spans="1:40" x14ac:dyDescent="0.35">
      <c r="A85" t="s">
        <v>11</v>
      </c>
      <c r="B85" t="s">
        <v>220</v>
      </c>
      <c r="C85">
        <v>49</v>
      </c>
      <c r="D85">
        <v>0.85521133299999996</v>
      </c>
      <c r="E85">
        <v>5</v>
      </c>
      <c r="F85">
        <v>5.7518420360000002</v>
      </c>
      <c r="G85">
        <v>27.79679621</v>
      </c>
      <c r="H85">
        <v>30.067130349999999</v>
      </c>
      <c r="J85">
        <v>9.6999999999999993</v>
      </c>
      <c r="K85">
        <v>1</v>
      </c>
      <c r="L85">
        <v>2.96</v>
      </c>
      <c r="AN85">
        <v>35</v>
      </c>
    </row>
    <row r="86" spans="1:40" x14ac:dyDescent="0.35">
      <c r="A86" t="s">
        <v>11</v>
      </c>
      <c r="B86" t="s">
        <v>221</v>
      </c>
      <c r="C86">
        <v>42</v>
      </c>
      <c r="D86">
        <v>0.73303828599999998</v>
      </c>
      <c r="E86">
        <v>5</v>
      </c>
      <c r="F86">
        <v>4.5020202210000004</v>
      </c>
      <c r="G86">
        <v>20.868737370000002</v>
      </c>
      <c r="H86">
        <v>23.53382238</v>
      </c>
      <c r="J86">
        <v>10</v>
      </c>
      <c r="K86">
        <v>1</v>
      </c>
      <c r="L86">
        <v>2.2599999999999998</v>
      </c>
      <c r="AN86">
        <v>35</v>
      </c>
    </row>
    <row r="87" spans="1:40" x14ac:dyDescent="0.35">
      <c r="A87" t="s">
        <v>11</v>
      </c>
      <c r="B87" t="s">
        <v>222</v>
      </c>
      <c r="C87">
        <v>43</v>
      </c>
      <c r="D87">
        <v>0.75049157799999999</v>
      </c>
      <c r="E87">
        <v>5</v>
      </c>
      <c r="F87">
        <v>4.6625754309999996</v>
      </c>
      <c r="G87">
        <v>21.758732989999999</v>
      </c>
      <c r="H87">
        <v>24.373107319999999</v>
      </c>
      <c r="J87">
        <v>10.5</v>
      </c>
      <c r="K87">
        <v>1</v>
      </c>
      <c r="L87">
        <v>2.33</v>
      </c>
      <c r="AN87">
        <v>36</v>
      </c>
    </row>
    <row r="88" spans="1:40" x14ac:dyDescent="0.35">
      <c r="A88" t="s">
        <v>11</v>
      </c>
      <c r="B88" t="s">
        <v>223</v>
      </c>
      <c r="C88">
        <v>43</v>
      </c>
      <c r="D88">
        <v>0.75049157799999999</v>
      </c>
      <c r="E88">
        <v>5</v>
      </c>
      <c r="F88">
        <v>4.6625754309999996</v>
      </c>
      <c r="G88">
        <v>21.758732989999999</v>
      </c>
      <c r="H88">
        <v>24.373107319999999</v>
      </c>
      <c r="J88">
        <v>11.6</v>
      </c>
      <c r="K88">
        <v>1</v>
      </c>
      <c r="L88">
        <v>2.57</v>
      </c>
      <c r="AN88">
        <v>39</v>
      </c>
    </row>
    <row r="89" spans="1:40" x14ac:dyDescent="0.35">
      <c r="A89" t="s">
        <v>11</v>
      </c>
      <c r="B89" t="s">
        <v>224</v>
      </c>
      <c r="C89">
        <v>36</v>
      </c>
      <c r="D89">
        <v>0.62831853100000001</v>
      </c>
      <c r="E89">
        <v>5</v>
      </c>
      <c r="F89">
        <v>3.6327126399999998</v>
      </c>
      <c r="G89">
        <v>16.0499592</v>
      </c>
      <c r="H89">
        <v>18.989611289999999</v>
      </c>
      <c r="J89">
        <v>7.7</v>
      </c>
      <c r="K89">
        <v>1</v>
      </c>
      <c r="L89">
        <v>2.27</v>
      </c>
      <c r="AN89">
        <v>54</v>
      </c>
    </row>
    <row r="90" spans="1:40" x14ac:dyDescent="0.35">
      <c r="A90" t="s">
        <v>11</v>
      </c>
      <c r="B90" t="s">
        <v>225</v>
      </c>
      <c r="C90">
        <v>51</v>
      </c>
      <c r="D90">
        <v>0.89011791900000004</v>
      </c>
      <c r="E90">
        <v>5</v>
      </c>
      <c r="F90">
        <v>6.1744857829999997</v>
      </c>
      <c r="G90">
        <v>30.139610770000001</v>
      </c>
      <c r="H90">
        <v>32.276454690000001</v>
      </c>
      <c r="I90">
        <v>147</v>
      </c>
      <c r="J90">
        <v>13.6</v>
      </c>
      <c r="K90">
        <v>1</v>
      </c>
      <c r="L90">
        <v>0</v>
      </c>
      <c r="AN90">
        <v>58</v>
      </c>
    </row>
    <row r="91" spans="1:40" x14ac:dyDescent="0.35">
      <c r="A91" t="s">
        <v>11</v>
      </c>
      <c r="B91" t="s">
        <v>226</v>
      </c>
      <c r="C91">
        <v>19</v>
      </c>
      <c r="D91">
        <v>0.331612558</v>
      </c>
      <c r="E91">
        <v>5</v>
      </c>
      <c r="F91">
        <v>1.7216380659999999</v>
      </c>
      <c r="G91">
        <v>5.4564194370000001</v>
      </c>
      <c r="H91">
        <v>8.9996762490000002</v>
      </c>
      <c r="J91">
        <v>7</v>
      </c>
      <c r="K91">
        <v>1</v>
      </c>
      <c r="L91">
        <v>0.41</v>
      </c>
      <c r="AN91">
        <v>61</v>
      </c>
    </row>
    <row r="92" spans="1:40" x14ac:dyDescent="0.35">
      <c r="A92" t="s">
        <v>11</v>
      </c>
      <c r="B92" t="s">
        <v>227</v>
      </c>
      <c r="F92">
        <v>0.46</v>
      </c>
      <c r="G92">
        <v>-1.5371396900000001</v>
      </c>
      <c r="H92">
        <v>2.4046001050000001</v>
      </c>
      <c r="J92">
        <v>3.5</v>
      </c>
      <c r="K92">
        <v>0</v>
      </c>
      <c r="L92">
        <v>1.24</v>
      </c>
      <c r="AN92">
        <v>62</v>
      </c>
    </row>
    <row r="93" spans="1:40" x14ac:dyDescent="0.35">
      <c r="A93" t="s">
        <v>11</v>
      </c>
      <c r="B93" t="s">
        <v>228</v>
      </c>
      <c r="C93">
        <v>36</v>
      </c>
      <c r="D93">
        <v>0.62831853100000001</v>
      </c>
      <c r="E93">
        <v>5</v>
      </c>
      <c r="F93">
        <v>3.6327126399999998</v>
      </c>
      <c r="G93">
        <v>16.0499592</v>
      </c>
      <c r="H93">
        <v>18.989611289999999</v>
      </c>
      <c r="J93">
        <v>10.7</v>
      </c>
      <c r="K93">
        <v>1</v>
      </c>
      <c r="L93">
        <v>1.84</v>
      </c>
      <c r="AN93">
        <v>70</v>
      </c>
    </row>
    <row r="94" spans="1:40" x14ac:dyDescent="0.35">
      <c r="A94" t="s">
        <v>11</v>
      </c>
      <c r="B94" t="s">
        <v>229</v>
      </c>
      <c r="C94">
        <v>23</v>
      </c>
      <c r="D94">
        <v>0.40142572799999998</v>
      </c>
      <c r="E94">
        <v>5</v>
      </c>
      <c r="F94">
        <v>2.1223740809999998</v>
      </c>
      <c r="G94">
        <v>7.677794241</v>
      </c>
      <c r="H94">
        <v>11.094480300000001</v>
      </c>
      <c r="J94">
        <v>6.5</v>
      </c>
      <c r="K94">
        <v>1</v>
      </c>
      <c r="L94">
        <v>2.08</v>
      </c>
      <c r="AN94">
        <v>72</v>
      </c>
    </row>
    <row r="95" spans="1:40" x14ac:dyDescent="0.35">
      <c r="A95" t="s">
        <v>11</v>
      </c>
      <c r="B95" t="s">
        <v>230</v>
      </c>
      <c r="C95">
        <v>34</v>
      </c>
      <c r="D95">
        <v>0.59341194600000002</v>
      </c>
      <c r="E95">
        <v>5</v>
      </c>
      <c r="F95">
        <v>3.3725425840000001</v>
      </c>
      <c r="G95">
        <v>14.607774859999999</v>
      </c>
      <c r="H95">
        <v>17.629600539999998</v>
      </c>
      <c r="J95">
        <v>8.5</v>
      </c>
      <c r="K95">
        <v>1</v>
      </c>
      <c r="L95">
        <v>2.37</v>
      </c>
      <c r="AN95">
        <v>75</v>
      </c>
    </row>
    <row r="96" spans="1:40" x14ac:dyDescent="0.35">
      <c r="A96" t="s">
        <v>11</v>
      </c>
      <c r="B96" t="s">
        <v>231</v>
      </c>
      <c r="F96">
        <v>2.2000000000000002</v>
      </c>
      <c r="G96">
        <v>8.108093126</v>
      </c>
      <c r="H96">
        <v>11.50026137</v>
      </c>
      <c r="J96">
        <v>5.5</v>
      </c>
      <c r="K96">
        <v>0</v>
      </c>
      <c r="L96">
        <v>2.0499999999999998</v>
      </c>
      <c r="AN96">
        <v>75</v>
      </c>
    </row>
    <row r="97" spans="1:40" x14ac:dyDescent="0.35">
      <c r="A97" t="s">
        <v>11</v>
      </c>
      <c r="B97" t="s">
        <v>232</v>
      </c>
      <c r="C97">
        <v>44</v>
      </c>
      <c r="D97">
        <v>0.76794487099999997</v>
      </c>
      <c r="E97">
        <v>5</v>
      </c>
      <c r="F97">
        <v>4.8284438740000004</v>
      </c>
      <c r="G97">
        <v>22.678181120000001</v>
      </c>
      <c r="H97">
        <v>25.24016662</v>
      </c>
      <c r="J97">
        <v>11.9</v>
      </c>
      <c r="K97">
        <v>1</v>
      </c>
      <c r="L97">
        <v>4.3</v>
      </c>
      <c r="AN97">
        <v>76</v>
      </c>
    </row>
    <row r="98" spans="1:40" x14ac:dyDescent="0.35">
      <c r="A98" t="s">
        <v>11</v>
      </c>
      <c r="B98" t="s">
        <v>233</v>
      </c>
      <c r="C98">
        <v>26</v>
      </c>
      <c r="D98">
        <v>0.45378560600000001</v>
      </c>
      <c r="E98">
        <v>5</v>
      </c>
      <c r="F98">
        <v>2.4386629430000002</v>
      </c>
      <c r="G98">
        <v>9.4310584409999993</v>
      </c>
      <c r="H98">
        <v>12.747846020000001</v>
      </c>
      <c r="J98">
        <v>5.5</v>
      </c>
      <c r="K98">
        <v>1</v>
      </c>
      <c r="L98">
        <v>3</v>
      </c>
      <c r="AN98">
        <v>77</v>
      </c>
    </row>
    <row r="99" spans="1:40" x14ac:dyDescent="0.35">
      <c r="A99" t="s">
        <v>11</v>
      </c>
      <c r="B99" t="s">
        <v>234</v>
      </c>
      <c r="C99">
        <v>17</v>
      </c>
      <c r="D99">
        <v>0.29670597300000001</v>
      </c>
      <c r="E99">
        <v>5</v>
      </c>
      <c r="F99">
        <v>1.528653407</v>
      </c>
      <c r="G99">
        <v>4.3866596859999998</v>
      </c>
      <c r="H99">
        <v>7.9908698759999996</v>
      </c>
      <c r="J99">
        <v>3.1</v>
      </c>
      <c r="K99">
        <v>1</v>
      </c>
      <c r="L99">
        <v>2.65</v>
      </c>
      <c r="AN99">
        <v>78</v>
      </c>
    </row>
    <row r="100" spans="1:40" x14ac:dyDescent="0.35">
      <c r="A100" t="s">
        <v>11</v>
      </c>
      <c r="B100" t="s">
        <v>235</v>
      </c>
      <c r="F100">
        <v>1.28</v>
      </c>
      <c r="G100">
        <v>3.0083148560000001</v>
      </c>
      <c r="H100">
        <v>6.6910611600000003</v>
      </c>
      <c r="J100">
        <v>3</v>
      </c>
      <c r="K100">
        <v>0</v>
      </c>
      <c r="L100">
        <v>1.89</v>
      </c>
      <c r="AN100">
        <v>78</v>
      </c>
    </row>
    <row r="101" spans="1:40" x14ac:dyDescent="0.35">
      <c r="A101" t="s">
        <v>11</v>
      </c>
      <c r="B101" t="s">
        <v>236</v>
      </c>
      <c r="C101">
        <v>61</v>
      </c>
      <c r="D101">
        <v>1.064650844</v>
      </c>
      <c r="E101">
        <v>5</v>
      </c>
      <c r="F101">
        <v>9.0202387759999993</v>
      </c>
      <c r="G101">
        <v>45.914294769999998</v>
      </c>
      <c r="H101">
        <v>47.15231979</v>
      </c>
      <c r="I101">
        <v>75</v>
      </c>
      <c r="J101">
        <v>28.2</v>
      </c>
      <c r="K101">
        <v>1</v>
      </c>
      <c r="L101">
        <v>0</v>
      </c>
      <c r="AN101">
        <v>79</v>
      </c>
    </row>
    <row r="102" spans="1:40" x14ac:dyDescent="0.35">
      <c r="A102" t="s">
        <v>11</v>
      </c>
      <c r="B102" t="s">
        <v>237</v>
      </c>
      <c r="C102">
        <v>54.5</v>
      </c>
      <c r="D102">
        <v>0.95120444199999998</v>
      </c>
      <c r="E102">
        <v>5</v>
      </c>
      <c r="F102">
        <v>7.009741472</v>
      </c>
      <c r="G102">
        <v>34.769631220000001</v>
      </c>
      <c r="H102">
        <v>36.642663210000002</v>
      </c>
      <c r="J102">
        <v>17.7</v>
      </c>
      <c r="K102">
        <v>1</v>
      </c>
      <c r="L102">
        <v>2</v>
      </c>
      <c r="AN102">
        <v>81</v>
      </c>
    </row>
    <row r="103" spans="1:40" x14ac:dyDescent="0.35">
      <c r="A103" t="s">
        <v>11</v>
      </c>
      <c r="B103" t="s">
        <v>238</v>
      </c>
      <c r="F103">
        <v>1.96</v>
      </c>
      <c r="G103">
        <v>6.7777161860000001</v>
      </c>
      <c r="H103">
        <v>10.2456874</v>
      </c>
      <c r="J103">
        <v>5.7</v>
      </c>
      <c r="K103">
        <v>0</v>
      </c>
      <c r="L103">
        <v>1.47</v>
      </c>
      <c r="AN103">
        <v>90</v>
      </c>
    </row>
    <row r="104" spans="1:40" x14ac:dyDescent="0.35">
      <c r="A104" t="s">
        <v>11</v>
      </c>
      <c r="B104" t="s">
        <v>239</v>
      </c>
      <c r="F104">
        <v>1.7</v>
      </c>
      <c r="G104">
        <v>5.3364745009999996</v>
      </c>
      <c r="H104">
        <v>8.8865656039999994</v>
      </c>
      <c r="J104">
        <v>7</v>
      </c>
      <c r="K104">
        <v>0</v>
      </c>
      <c r="L104">
        <v>1.67</v>
      </c>
      <c r="AN104">
        <v>92</v>
      </c>
    </row>
    <row r="105" spans="1:40" x14ac:dyDescent="0.35">
      <c r="A105" t="s">
        <v>11</v>
      </c>
      <c r="B105" t="s">
        <v>240</v>
      </c>
      <c r="C105">
        <v>52</v>
      </c>
      <c r="D105">
        <v>0.90757121100000004</v>
      </c>
      <c r="E105">
        <v>5</v>
      </c>
      <c r="F105">
        <v>6.3997081610000004</v>
      </c>
      <c r="G105">
        <v>31.388071849999999</v>
      </c>
      <c r="H105">
        <v>33.453780250000001</v>
      </c>
      <c r="J105">
        <v>14.5</v>
      </c>
      <c r="K105">
        <v>1</v>
      </c>
      <c r="L105">
        <v>2.38</v>
      </c>
      <c r="AN105">
        <v>92</v>
      </c>
    </row>
    <row r="106" spans="1:40" x14ac:dyDescent="0.35">
      <c r="A106" t="s">
        <v>11</v>
      </c>
      <c r="B106" t="s">
        <v>241</v>
      </c>
      <c r="C106">
        <v>52</v>
      </c>
      <c r="D106">
        <v>0.90757121100000004</v>
      </c>
      <c r="E106">
        <v>5</v>
      </c>
      <c r="F106">
        <v>6.3997081610000004</v>
      </c>
      <c r="G106">
        <v>31.388071849999999</v>
      </c>
      <c r="H106">
        <v>33.453780250000001</v>
      </c>
      <c r="J106">
        <v>18.2</v>
      </c>
      <c r="K106">
        <v>1</v>
      </c>
      <c r="L106">
        <v>2.46</v>
      </c>
      <c r="AN106">
        <v>95</v>
      </c>
    </row>
    <row r="107" spans="1:40" x14ac:dyDescent="0.35">
      <c r="A107" t="s">
        <v>11</v>
      </c>
      <c r="B107" t="s">
        <v>242</v>
      </c>
      <c r="C107">
        <v>20</v>
      </c>
      <c r="D107">
        <v>0.34906585000000001</v>
      </c>
      <c r="E107">
        <v>5</v>
      </c>
      <c r="F107">
        <v>1.819851171</v>
      </c>
      <c r="G107">
        <v>6.0008379789999999</v>
      </c>
      <c r="H107">
        <v>9.5130746019999997</v>
      </c>
      <c r="J107">
        <v>6</v>
      </c>
      <c r="K107">
        <v>1</v>
      </c>
      <c r="L107">
        <v>3.28</v>
      </c>
      <c r="AN107">
        <v>96</v>
      </c>
    </row>
    <row r="108" spans="1:40" x14ac:dyDescent="0.35">
      <c r="A108" t="s">
        <v>11</v>
      </c>
      <c r="B108" t="s">
        <v>243</v>
      </c>
      <c r="C108">
        <v>24</v>
      </c>
      <c r="D108">
        <v>0.41887901999999999</v>
      </c>
      <c r="E108">
        <v>5</v>
      </c>
      <c r="F108">
        <v>2.2261434269999998</v>
      </c>
      <c r="G108">
        <v>8.2530123419999999</v>
      </c>
      <c r="H108">
        <v>11.636923299999999</v>
      </c>
      <c r="J108">
        <v>6.5</v>
      </c>
      <c r="K108">
        <v>1</v>
      </c>
      <c r="L108">
        <v>3.95</v>
      </c>
      <c r="AN108">
        <v>110</v>
      </c>
    </row>
    <row r="109" spans="1:40" x14ac:dyDescent="0.35">
      <c r="A109" t="s">
        <v>11</v>
      </c>
      <c r="B109" t="s">
        <v>244</v>
      </c>
      <c r="C109">
        <v>40</v>
      </c>
      <c r="D109">
        <v>0.69813170099999999</v>
      </c>
      <c r="E109">
        <v>5</v>
      </c>
      <c r="F109">
        <v>4.1954981560000002</v>
      </c>
      <c r="G109">
        <v>19.169612839999999</v>
      </c>
      <c r="H109">
        <v>21.931511530000002</v>
      </c>
      <c r="J109">
        <v>16</v>
      </c>
      <c r="K109">
        <v>1</v>
      </c>
      <c r="L109">
        <v>3.87</v>
      </c>
      <c r="AN109">
        <v>112</v>
      </c>
    </row>
    <row r="110" spans="1:40" x14ac:dyDescent="0.35">
      <c r="A110" t="s">
        <v>11</v>
      </c>
      <c r="B110" t="s">
        <v>245</v>
      </c>
      <c r="C110">
        <v>31</v>
      </c>
      <c r="D110">
        <v>0.54105206800000005</v>
      </c>
      <c r="E110">
        <v>5</v>
      </c>
      <c r="F110">
        <v>3.004303095</v>
      </c>
      <c r="G110">
        <v>12.566535999999999</v>
      </c>
      <c r="H110">
        <v>15.70466856</v>
      </c>
      <c r="J110">
        <v>13</v>
      </c>
      <c r="K110">
        <v>1</v>
      </c>
      <c r="L110">
        <v>3.65</v>
      </c>
      <c r="AN110">
        <v>121</v>
      </c>
    </row>
    <row r="111" spans="1:40" x14ac:dyDescent="0.35">
      <c r="A111" t="s">
        <v>11</v>
      </c>
      <c r="B111" t="s">
        <v>246</v>
      </c>
      <c r="C111">
        <v>26</v>
      </c>
      <c r="D111">
        <v>0.45378560600000001</v>
      </c>
      <c r="E111">
        <v>5</v>
      </c>
      <c r="F111">
        <v>2.4386629430000002</v>
      </c>
      <c r="G111">
        <v>9.4310584409999993</v>
      </c>
      <c r="H111">
        <v>12.747846020000001</v>
      </c>
      <c r="J111">
        <v>8.8000000000000007</v>
      </c>
      <c r="K111">
        <v>1</v>
      </c>
      <c r="L111">
        <v>2.97</v>
      </c>
      <c r="AN111">
        <v>137</v>
      </c>
    </row>
    <row r="112" spans="1:40" x14ac:dyDescent="0.35">
      <c r="A112" t="s">
        <v>11</v>
      </c>
      <c r="B112" t="s">
        <v>247</v>
      </c>
      <c r="C112">
        <v>40</v>
      </c>
      <c r="D112">
        <v>0.69813170099999999</v>
      </c>
      <c r="E112">
        <v>5</v>
      </c>
      <c r="F112">
        <v>4.1954981560000002</v>
      </c>
      <c r="G112">
        <v>19.169612839999999</v>
      </c>
      <c r="H112">
        <v>21.931511530000002</v>
      </c>
      <c r="I112">
        <v>92</v>
      </c>
      <c r="J112">
        <v>11.8</v>
      </c>
      <c r="K112">
        <v>1</v>
      </c>
      <c r="L112">
        <v>0</v>
      </c>
      <c r="AN112">
        <v>147</v>
      </c>
    </row>
    <row r="113" spans="1:40" x14ac:dyDescent="0.35">
      <c r="A113" t="s">
        <v>11</v>
      </c>
      <c r="B113" t="s">
        <v>248</v>
      </c>
      <c r="C113">
        <v>32</v>
      </c>
      <c r="D113">
        <v>0.55850536100000003</v>
      </c>
      <c r="E113">
        <v>5</v>
      </c>
      <c r="F113">
        <v>3.1243467599999999</v>
      </c>
      <c r="G113">
        <v>13.23196652</v>
      </c>
      <c r="H113">
        <v>16.332183789999998</v>
      </c>
      <c r="J113">
        <v>11.3</v>
      </c>
      <c r="K113">
        <v>1</v>
      </c>
      <c r="L113">
        <v>0.84</v>
      </c>
      <c r="AN113">
        <v>148</v>
      </c>
    </row>
    <row r="114" spans="1:40" x14ac:dyDescent="0.35">
      <c r="A114" t="s">
        <v>11</v>
      </c>
      <c r="B114" t="s">
        <v>249</v>
      </c>
      <c r="C114">
        <v>26</v>
      </c>
      <c r="D114">
        <v>0.45378560600000001</v>
      </c>
      <c r="E114">
        <v>5</v>
      </c>
      <c r="F114">
        <v>2.4386629430000002</v>
      </c>
      <c r="G114">
        <v>9.4310584409999993</v>
      </c>
      <c r="H114">
        <v>12.747846020000001</v>
      </c>
      <c r="J114">
        <v>8.4</v>
      </c>
      <c r="K114">
        <v>1</v>
      </c>
      <c r="L114">
        <v>1.25</v>
      </c>
    </row>
    <row r="115" spans="1:40" x14ac:dyDescent="0.35">
      <c r="A115" t="s">
        <v>11</v>
      </c>
      <c r="B115" t="s">
        <v>250</v>
      </c>
      <c r="C115">
        <v>30</v>
      </c>
      <c r="D115">
        <v>0.52359877600000004</v>
      </c>
      <c r="E115">
        <v>5</v>
      </c>
      <c r="F115">
        <v>2.8867513460000001</v>
      </c>
      <c r="G115">
        <v>11.91491877</v>
      </c>
      <c r="H115">
        <v>15.090179539999999</v>
      </c>
      <c r="J115">
        <v>7.5</v>
      </c>
      <c r="K115">
        <v>1</v>
      </c>
      <c r="L115">
        <v>1.08</v>
      </c>
    </row>
    <row r="116" spans="1:40" x14ac:dyDescent="0.35">
      <c r="A116" t="s">
        <v>11</v>
      </c>
      <c r="B116" t="s">
        <v>251</v>
      </c>
      <c r="C116">
        <v>36</v>
      </c>
      <c r="D116">
        <v>0.62831853100000001</v>
      </c>
      <c r="E116">
        <v>5</v>
      </c>
      <c r="F116">
        <v>3.6327126399999998</v>
      </c>
      <c r="G116">
        <v>16.0499592</v>
      </c>
      <c r="H116">
        <v>18.989611289999999</v>
      </c>
      <c r="J116">
        <v>11</v>
      </c>
      <c r="K116">
        <v>1</v>
      </c>
      <c r="L116">
        <v>0.87</v>
      </c>
    </row>
    <row r="117" spans="1:40" x14ac:dyDescent="0.35">
      <c r="A117" t="s">
        <v>11</v>
      </c>
      <c r="B117" t="s">
        <v>252</v>
      </c>
      <c r="C117">
        <v>36</v>
      </c>
      <c r="D117">
        <v>0.62831853100000001</v>
      </c>
      <c r="E117">
        <v>5</v>
      </c>
      <c r="F117">
        <v>3.6327126399999998</v>
      </c>
      <c r="G117">
        <v>16.0499592</v>
      </c>
      <c r="H117">
        <v>18.989611289999999</v>
      </c>
      <c r="J117">
        <v>10</v>
      </c>
      <c r="K117">
        <v>1</v>
      </c>
      <c r="L117">
        <v>0.54</v>
      </c>
    </row>
    <row r="118" spans="1:40" x14ac:dyDescent="0.35">
      <c r="A118" t="s">
        <v>11</v>
      </c>
      <c r="B118" t="s">
        <v>253</v>
      </c>
      <c r="C118">
        <v>28</v>
      </c>
      <c r="D118">
        <v>0.488692191</v>
      </c>
      <c r="E118">
        <v>5</v>
      </c>
      <c r="F118">
        <v>2.6585471580000002</v>
      </c>
      <c r="G118">
        <v>10.64992882</v>
      </c>
      <c r="H118">
        <v>13.8972669</v>
      </c>
      <c r="J118">
        <v>7</v>
      </c>
      <c r="K118">
        <v>1</v>
      </c>
      <c r="L118">
        <v>1.78</v>
      </c>
    </row>
    <row r="119" spans="1:40" x14ac:dyDescent="0.35">
      <c r="A119" t="s">
        <v>11</v>
      </c>
      <c r="B119" t="s">
        <v>254</v>
      </c>
      <c r="C119">
        <v>38</v>
      </c>
      <c r="D119">
        <v>0.663225116</v>
      </c>
      <c r="E119">
        <v>5</v>
      </c>
      <c r="F119">
        <v>3.9064281329999999</v>
      </c>
      <c r="G119">
        <v>17.56722912</v>
      </c>
      <c r="H119">
        <v>20.420429339999998</v>
      </c>
      <c r="J119">
        <v>4.5</v>
      </c>
      <c r="K119">
        <v>1</v>
      </c>
      <c r="L119">
        <v>0.88</v>
      </c>
    </row>
    <row r="120" spans="1:40" x14ac:dyDescent="0.35">
      <c r="A120" t="s">
        <v>11</v>
      </c>
      <c r="B120" t="s">
        <v>255</v>
      </c>
      <c r="C120">
        <v>12</v>
      </c>
      <c r="D120">
        <v>0.20943951</v>
      </c>
      <c r="E120">
        <v>5</v>
      </c>
      <c r="F120">
        <v>1.0627828079999999</v>
      </c>
      <c r="G120">
        <v>1.8042284280000001</v>
      </c>
      <c r="H120">
        <v>5.5555818520000004</v>
      </c>
      <c r="J120">
        <v>8.6999999999999993</v>
      </c>
      <c r="K120">
        <v>1</v>
      </c>
      <c r="L120">
        <v>1.27</v>
      </c>
    </row>
    <row r="121" spans="1:40" x14ac:dyDescent="0.35">
      <c r="A121" t="s">
        <v>11</v>
      </c>
      <c r="B121" t="s">
        <v>256</v>
      </c>
      <c r="F121">
        <v>1.49</v>
      </c>
      <c r="G121">
        <v>4.1723946779999999</v>
      </c>
      <c r="H121">
        <v>7.7888133819999998</v>
      </c>
      <c r="J121">
        <v>4.5</v>
      </c>
      <c r="K121">
        <v>0</v>
      </c>
      <c r="L121">
        <v>1.26</v>
      </c>
    </row>
    <row r="122" spans="1:40" x14ac:dyDescent="0.35">
      <c r="A122" t="s">
        <v>11</v>
      </c>
      <c r="B122" t="s">
        <v>257</v>
      </c>
      <c r="F122">
        <v>1.38</v>
      </c>
      <c r="G122">
        <v>3.5626385809999999</v>
      </c>
      <c r="H122">
        <v>7.2138003140000002</v>
      </c>
      <c r="J122">
        <v>6</v>
      </c>
      <c r="K122">
        <v>0</v>
      </c>
      <c r="L122">
        <v>1.37</v>
      </c>
    </row>
    <row r="123" spans="1:40" x14ac:dyDescent="0.35">
      <c r="A123" t="s">
        <v>11</v>
      </c>
      <c r="B123" t="s">
        <v>258</v>
      </c>
      <c r="C123">
        <v>61</v>
      </c>
      <c r="D123">
        <v>1.064650844</v>
      </c>
      <c r="E123">
        <v>5</v>
      </c>
      <c r="F123">
        <v>9.0202387759999993</v>
      </c>
      <c r="G123">
        <v>45.914294769999998</v>
      </c>
      <c r="H123">
        <v>47.15231979</v>
      </c>
      <c r="I123">
        <v>96</v>
      </c>
      <c r="J123">
        <v>15.9</v>
      </c>
      <c r="K123">
        <v>1</v>
      </c>
      <c r="L123">
        <v>0</v>
      </c>
    </row>
    <row r="124" spans="1:40" x14ac:dyDescent="0.35">
      <c r="A124" t="s">
        <v>11</v>
      </c>
      <c r="B124" t="s">
        <v>259</v>
      </c>
      <c r="C124">
        <v>45</v>
      </c>
      <c r="D124">
        <v>0.78539816299999998</v>
      </c>
      <c r="E124">
        <v>5</v>
      </c>
      <c r="F124">
        <v>5</v>
      </c>
      <c r="G124">
        <v>23.629157429999999</v>
      </c>
      <c r="H124">
        <v>26.13695766</v>
      </c>
      <c r="J124">
        <v>11.6</v>
      </c>
      <c r="K124">
        <v>1</v>
      </c>
      <c r="L124">
        <v>0.92</v>
      </c>
    </row>
    <row r="125" spans="1:40" x14ac:dyDescent="0.35">
      <c r="A125" t="s">
        <v>11</v>
      </c>
      <c r="B125" t="s">
        <v>260</v>
      </c>
      <c r="C125">
        <v>57</v>
      </c>
      <c r="D125">
        <v>0.99483767400000001</v>
      </c>
      <c r="E125">
        <v>5</v>
      </c>
      <c r="F125">
        <v>7.6993248190000001</v>
      </c>
      <c r="G125">
        <v>38.592155320000003</v>
      </c>
      <c r="H125">
        <v>40.247385360000003</v>
      </c>
      <c r="J125">
        <v>13.4</v>
      </c>
      <c r="K125">
        <v>1</v>
      </c>
      <c r="L125">
        <v>1.18</v>
      </c>
    </row>
    <row r="126" spans="1:40" x14ac:dyDescent="0.35">
      <c r="A126" t="s">
        <v>11</v>
      </c>
      <c r="B126" t="s">
        <v>261</v>
      </c>
      <c r="C126">
        <v>32</v>
      </c>
      <c r="D126">
        <v>0.55850536100000003</v>
      </c>
      <c r="E126">
        <v>5</v>
      </c>
      <c r="F126">
        <v>3.1243467599999999</v>
      </c>
      <c r="G126">
        <v>13.23196652</v>
      </c>
      <c r="H126">
        <v>16.332183789999998</v>
      </c>
      <c r="J126">
        <v>7.5</v>
      </c>
      <c r="K126">
        <v>1</v>
      </c>
      <c r="L126">
        <v>0.85</v>
      </c>
    </row>
    <row r="127" spans="1:40" x14ac:dyDescent="0.35">
      <c r="A127" t="s">
        <v>11</v>
      </c>
      <c r="B127" t="s">
        <v>262</v>
      </c>
      <c r="F127">
        <v>1.3</v>
      </c>
      <c r="G127">
        <v>3.1191796009999999</v>
      </c>
      <c r="H127">
        <v>6.7956089909999999</v>
      </c>
      <c r="J127">
        <v>13.2</v>
      </c>
      <c r="K127">
        <v>0</v>
      </c>
      <c r="L127">
        <v>0.61</v>
      </c>
    </row>
    <row r="128" spans="1:40" x14ac:dyDescent="0.35">
      <c r="A128" t="s">
        <v>11</v>
      </c>
      <c r="B128" t="s">
        <v>263</v>
      </c>
      <c r="C128">
        <v>30.5</v>
      </c>
      <c r="D128">
        <v>0.53232542199999999</v>
      </c>
      <c r="E128">
        <v>5</v>
      </c>
      <c r="F128">
        <v>2.9452250819999999</v>
      </c>
      <c r="G128">
        <v>12.239052559999999</v>
      </c>
      <c r="H128">
        <v>15.395844650000001</v>
      </c>
      <c r="J128">
        <v>9.5</v>
      </c>
      <c r="K128">
        <v>1</v>
      </c>
      <c r="L128">
        <v>2.6</v>
      </c>
    </row>
    <row r="129" spans="1:12" x14ac:dyDescent="0.35">
      <c r="A129" t="s">
        <v>11</v>
      </c>
      <c r="B129" t="s">
        <v>264</v>
      </c>
      <c r="C129">
        <v>58.5</v>
      </c>
      <c r="D129">
        <v>1.0210176120000001</v>
      </c>
      <c r="E129">
        <v>5</v>
      </c>
      <c r="F129">
        <v>8.159258436</v>
      </c>
      <c r="G129">
        <v>41.14167647</v>
      </c>
      <c r="H129">
        <v>42.65163845</v>
      </c>
      <c r="J129">
        <v>15.8</v>
      </c>
      <c r="K129">
        <v>1</v>
      </c>
      <c r="L129">
        <v>2.85</v>
      </c>
    </row>
    <row r="130" spans="1:12" x14ac:dyDescent="0.35">
      <c r="A130" t="s">
        <v>11</v>
      </c>
      <c r="B130" t="s">
        <v>265</v>
      </c>
      <c r="C130">
        <v>46</v>
      </c>
      <c r="D130">
        <v>0.80285145599999996</v>
      </c>
      <c r="E130">
        <v>5</v>
      </c>
      <c r="F130">
        <v>5.177651569</v>
      </c>
      <c r="G130">
        <v>24.613922219999999</v>
      </c>
      <c r="H130">
        <v>27.065611969999999</v>
      </c>
      <c r="J130">
        <v>8.9</v>
      </c>
      <c r="K130">
        <v>1</v>
      </c>
      <c r="L130">
        <v>3</v>
      </c>
    </row>
    <row r="131" spans="1:12" x14ac:dyDescent="0.35">
      <c r="A131" t="s">
        <v>11</v>
      </c>
      <c r="B131" t="s">
        <v>266</v>
      </c>
      <c r="C131">
        <v>62</v>
      </c>
      <c r="D131">
        <v>1.0821041360000001</v>
      </c>
      <c r="E131">
        <v>5</v>
      </c>
      <c r="F131">
        <v>9.4036323270000004</v>
      </c>
      <c r="G131">
        <v>48.039536179999999</v>
      </c>
      <c r="H131">
        <v>49.156467990000003</v>
      </c>
      <c r="J131">
        <v>23.7</v>
      </c>
      <c r="K131">
        <v>1</v>
      </c>
      <c r="L131">
        <v>2.59</v>
      </c>
    </row>
    <row r="132" spans="1:12" x14ac:dyDescent="0.35">
      <c r="A132" t="s">
        <v>11</v>
      </c>
      <c r="B132" t="s">
        <v>267</v>
      </c>
      <c r="C132">
        <v>49.5</v>
      </c>
      <c r="D132">
        <v>0.86393797999999999</v>
      </c>
      <c r="E132">
        <v>5</v>
      </c>
      <c r="F132">
        <v>5.8542478310000003</v>
      </c>
      <c r="G132">
        <v>28.36445582</v>
      </c>
      <c r="H132">
        <v>30.602445530000001</v>
      </c>
      <c r="I132">
        <v>110</v>
      </c>
      <c r="J132">
        <v>15.7</v>
      </c>
      <c r="K132">
        <v>1</v>
      </c>
      <c r="L132">
        <v>0</v>
      </c>
    </row>
    <row r="133" spans="1:12" x14ac:dyDescent="0.35">
      <c r="A133" t="s">
        <v>11</v>
      </c>
      <c r="B133" t="s">
        <v>268</v>
      </c>
      <c r="F133">
        <v>0.7</v>
      </c>
      <c r="G133">
        <v>-0.206762749</v>
      </c>
      <c r="H133">
        <v>3.6591740719999999</v>
      </c>
      <c r="J133">
        <v>4.0999999999999996</v>
      </c>
      <c r="K133">
        <v>0</v>
      </c>
      <c r="L133">
        <v>1.1499999999999999</v>
      </c>
    </row>
    <row r="134" spans="1:12" x14ac:dyDescent="0.35">
      <c r="A134" t="s">
        <v>11</v>
      </c>
      <c r="B134" t="s">
        <v>269</v>
      </c>
      <c r="F134">
        <v>1.466</v>
      </c>
      <c r="G134">
        <v>4.0393569840000003</v>
      </c>
      <c r="H134">
        <v>7.6633559849999999</v>
      </c>
      <c r="J134">
        <v>6</v>
      </c>
      <c r="K134">
        <v>0</v>
      </c>
      <c r="L134">
        <v>1.9</v>
      </c>
    </row>
    <row r="135" spans="1:12" x14ac:dyDescent="0.35">
      <c r="A135" t="s">
        <v>11</v>
      </c>
      <c r="B135" t="s">
        <v>270</v>
      </c>
      <c r="C135">
        <v>52</v>
      </c>
      <c r="D135">
        <v>0.90757121100000004</v>
      </c>
      <c r="E135">
        <v>5</v>
      </c>
      <c r="F135">
        <v>6.3997081610000004</v>
      </c>
      <c r="G135">
        <v>31.388071849999999</v>
      </c>
      <c r="H135">
        <v>33.453780250000001</v>
      </c>
      <c r="J135">
        <v>13.5</v>
      </c>
      <c r="K135">
        <v>1</v>
      </c>
      <c r="L135">
        <v>1.5</v>
      </c>
    </row>
    <row r="136" spans="1:12" x14ac:dyDescent="0.35">
      <c r="A136" t="s">
        <v>11</v>
      </c>
      <c r="B136" t="s">
        <v>271</v>
      </c>
      <c r="C136">
        <v>60</v>
      </c>
      <c r="D136">
        <v>1.047197551</v>
      </c>
      <c r="E136">
        <v>5</v>
      </c>
      <c r="F136">
        <v>8.6602540379999997</v>
      </c>
      <c r="G136">
        <v>43.918813960000001</v>
      </c>
      <c r="H136">
        <v>45.270538620000004</v>
      </c>
      <c r="J136">
        <v>32.6</v>
      </c>
      <c r="K136">
        <v>1</v>
      </c>
      <c r="L136">
        <v>2.29</v>
      </c>
    </row>
    <row r="137" spans="1:12" x14ac:dyDescent="0.35">
      <c r="A137" t="s">
        <v>11</v>
      </c>
      <c r="B137" t="s">
        <v>272</v>
      </c>
      <c r="F137">
        <v>0.77</v>
      </c>
      <c r="G137">
        <v>0.181263858</v>
      </c>
      <c r="H137">
        <v>4.0250914790000003</v>
      </c>
      <c r="J137">
        <v>7</v>
      </c>
      <c r="K137">
        <v>0</v>
      </c>
      <c r="L137">
        <v>3.26</v>
      </c>
    </row>
    <row r="138" spans="1:12" x14ac:dyDescent="0.35">
      <c r="A138" t="s">
        <v>11</v>
      </c>
      <c r="B138" t="s">
        <v>273</v>
      </c>
      <c r="C138">
        <v>54</v>
      </c>
      <c r="D138">
        <v>0.94247779600000003</v>
      </c>
      <c r="E138">
        <v>5</v>
      </c>
      <c r="F138">
        <v>6.8819096020000003</v>
      </c>
      <c r="G138">
        <v>34.061028839999999</v>
      </c>
      <c r="H138">
        <v>35.974435980000003</v>
      </c>
      <c r="J138">
        <v>14.9</v>
      </c>
      <c r="K138">
        <v>1</v>
      </c>
      <c r="L138">
        <v>5.55</v>
      </c>
    </row>
    <row r="139" spans="1:12" x14ac:dyDescent="0.35">
      <c r="A139" t="s">
        <v>11</v>
      </c>
      <c r="B139" t="s">
        <v>274</v>
      </c>
      <c r="C139">
        <v>65</v>
      </c>
      <c r="D139">
        <v>1.134464014</v>
      </c>
      <c r="E139">
        <v>5</v>
      </c>
      <c r="F139">
        <v>10.722534599999999</v>
      </c>
      <c r="G139">
        <v>55.350524399999998</v>
      </c>
      <c r="H139">
        <v>56.050886579999997</v>
      </c>
      <c r="J139">
        <v>34.700000000000003</v>
      </c>
      <c r="K139">
        <v>1</v>
      </c>
      <c r="L139">
        <v>3.78</v>
      </c>
    </row>
    <row r="140" spans="1:12" x14ac:dyDescent="0.35">
      <c r="A140" t="s">
        <v>11</v>
      </c>
      <c r="B140" t="s">
        <v>275</v>
      </c>
      <c r="C140">
        <v>55.5</v>
      </c>
      <c r="D140">
        <v>0.96865773499999996</v>
      </c>
      <c r="E140">
        <v>5</v>
      </c>
      <c r="F140">
        <v>7.2750451429999998</v>
      </c>
      <c r="G140">
        <v>36.240272410000003</v>
      </c>
      <c r="H140">
        <v>38.02950937</v>
      </c>
      <c r="J140">
        <v>11.5</v>
      </c>
      <c r="K140">
        <v>1</v>
      </c>
      <c r="L140">
        <v>2.02</v>
      </c>
    </row>
    <row r="141" spans="1:12" x14ac:dyDescent="0.35">
      <c r="A141" t="s">
        <v>11</v>
      </c>
      <c r="B141" t="s">
        <v>276</v>
      </c>
      <c r="C141">
        <v>62.5</v>
      </c>
      <c r="D141">
        <v>1.0908307820000001</v>
      </c>
      <c r="E141">
        <v>5</v>
      </c>
      <c r="F141">
        <v>9.6049106349999995</v>
      </c>
      <c r="G141">
        <v>49.155269590000003</v>
      </c>
      <c r="H141">
        <v>50.208628509999997</v>
      </c>
      <c r="I141">
        <v>95</v>
      </c>
      <c r="J141">
        <v>23.6</v>
      </c>
      <c r="K141">
        <v>1</v>
      </c>
      <c r="L141">
        <v>0</v>
      </c>
    </row>
    <row r="142" spans="1:12" x14ac:dyDescent="0.35">
      <c r="A142" t="s">
        <v>11</v>
      </c>
      <c r="B142" t="s">
        <v>277</v>
      </c>
      <c r="C142">
        <v>13.5</v>
      </c>
      <c r="D142">
        <v>0.23561944900000001</v>
      </c>
      <c r="E142">
        <v>5</v>
      </c>
      <c r="F142">
        <v>1.2003937950000001</v>
      </c>
      <c r="G142">
        <v>2.567038777</v>
      </c>
      <c r="H142">
        <v>6.2749283609999997</v>
      </c>
      <c r="J142">
        <v>6.7</v>
      </c>
      <c r="K142">
        <v>1</v>
      </c>
      <c r="L142">
        <v>0.51</v>
      </c>
    </row>
    <row r="143" spans="1:12" x14ac:dyDescent="0.35">
      <c r="A143" t="s">
        <v>11</v>
      </c>
      <c r="B143" t="s">
        <v>278</v>
      </c>
      <c r="F143">
        <v>0.95</v>
      </c>
      <c r="G143">
        <v>1.179046563</v>
      </c>
      <c r="H143">
        <v>4.9660219550000004</v>
      </c>
      <c r="J143">
        <v>3</v>
      </c>
      <c r="K143">
        <v>0</v>
      </c>
      <c r="L143">
        <v>1.1000000000000001</v>
      </c>
    </row>
    <row r="144" spans="1:12" x14ac:dyDescent="0.35">
      <c r="A144" t="s">
        <v>11</v>
      </c>
      <c r="B144" t="s">
        <v>279</v>
      </c>
      <c r="F144">
        <v>1.76</v>
      </c>
      <c r="G144">
        <v>5.6690687359999998</v>
      </c>
      <c r="H144">
        <v>9.200209096</v>
      </c>
      <c r="J144">
        <v>4.3</v>
      </c>
      <c r="K144">
        <v>0</v>
      </c>
      <c r="L144">
        <v>1.47</v>
      </c>
    </row>
    <row r="145" spans="1:12" x14ac:dyDescent="0.35">
      <c r="A145" t="s">
        <v>11</v>
      </c>
      <c r="B145" t="s">
        <v>280</v>
      </c>
      <c r="C145">
        <v>62</v>
      </c>
      <c r="D145">
        <v>1.0821041360000001</v>
      </c>
      <c r="E145">
        <v>5</v>
      </c>
      <c r="F145">
        <v>9.4036323270000004</v>
      </c>
      <c r="G145">
        <v>48.039536179999999</v>
      </c>
      <c r="H145">
        <v>49.156467990000003</v>
      </c>
      <c r="J145">
        <v>29.9</v>
      </c>
      <c r="K145">
        <v>1</v>
      </c>
      <c r="L145">
        <v>2.0699999999999998</v>
      </c>
    </row>
    <row r="146" spans="1:12" x14ac:dyDescent="0.35">
      <c r="A146" t="s">
        <v>11</v>
      </c>
      <c r="B146" t="s">
        <v>281</v>
      </c>
      <c r="C146">
        <v>61</v>
      </c>
      <c r="D146">
        <v>1.064650844</v>
      </c>
      <c r="E146">
        <v>5</v>
      </c>
      <c r="F146">
        <v>9.0202387759999993</v>
      </c>
      <c r="G146">
        <v>45.914294769999998</v>
      </c>
      <c r="H146">
        <v>47.15231979</v>
      </c>
      <c r="J146">
        <v>22.9</v>
      </c>
      <c r="K146">
        <v>1</v>
      </c>
      <c r="L146">
        <v>2.2999999999999998</v>
      </c>
    </row>
    <row r="147" spans="1:12" x14ac:dyDescent="0.35">
      <c r="A147" t="s">
        <v>11</v>
      </c>
      <c r="B147" t="s">
        <v>282</v>
      </c>
      <c r="F147">
        <v>2.06</v>
      </c>
      <c r="G147">
        <v>7.3320399109999999</v>
      </c>
      <c r="H147">
        <v>10.76842656</v>
      </c>
      <c r="J147">
        <v>4</v>
      </c>
      <c r="K147">
        <v>0</v>
      </c>
      <c r="L147">
        <v>0.72</v>
      </c>
    </row>
    <row r="148" spans="1:12" x14ac:dyDescent="0.35">
      <c r="A148" t="s">
        <v>11</v>
      </c>
      <c r="B148" t="s">
        <v>283</v>
      </c>
      <c r="C148">
        <v>67.5</v>
      </c>
      <c r="D148">
        <v>1.178097245</v>
      </c>
      <c r="E148">
        <v>5</v>
      </c>
      <c r="F148">
        <v>12.071067810000001</v>
      </c>
      <c r="G148">
        <v>62.82576392</v>
      </c>
      <c r="H148">
        <v>63.100197659999999</v>
      </c>
      <c r="J148">
        <v>5.5</v>
      </c>
      <c r="K148">
        <v>1</v>
      </c>
      <c r="L148">
        <v>1.56</v>
      </c>
    </row>
    <row r="149" spans="1:12" x14ac:dyDescent="0.35">
      <c r="A149" t="s">
        <v>11</v>
      </c>
      <c r="B149" t="s">
        <v>284</v>
      </c>
      <c r="F149">
        <v>2.27</v>
      </c>
      <c r="G149">
        <v>8.4961197340000005</v>
      </c>
      <c r="H149">
        <v>11.86617878</v>
      </c>
      <c r="J149">
        <v>19.399999999999999</v>
      </c>
      <c r="K149">
        <v>0</v>
      </c>
      <c r="L149">
        <v>1.77</v>
      </c>
    </row>
    <row r="150" spans="1:12" x14ac:dyDescent="0.35">
      <c r="A150" t="s">
        <v>285</v>
      </c>
      <c r="B150" t="s">
        <v>12</v>
      </c>
      <c r="C150">
        <v>43</v>
      </c>
      <c r="D150">
        <v>0.75049157799999999</v>
      </c>
      <c r="E150">
        <v>5</v>
      </c>
      <c r="F150">
        <v>4.6625754309999996</v>
      </c>
      <c r="G150">
        <v>21.758732989999999</v>
      </c>
      <c r="H150">
        <v>24.373107319999999</v>
      </c>
      <c r="I150">
        <v>58</v>
      </c>
      <c r="J150">
        <v>12.5</v>
      </c>
      <c r="K150">
        <v>1</v>
      </c>
      <c r="L150">
        <v>0</v>
      </c>
    </row>
    <row r="151" spans="1:12" x14ac:dyDescent="0.35">
      <c r="A151" t="s">
        <v>285</v>
      </c>
      <c r="B151" t="s">
        <v>17</v>
      </c>
      <c r="F151">
        <v>1</v>
      </c>
      <c r="G151">
        <v>1.4562084259999999</v>
      </c>
      <c r="H151">
        <v>5.2273915320000004</v>
      </c>
      <c r="J151">
        <v>6</v>
      </c>
      <c r="K151">
        <v>0</v>
      </c>
      <c r="L151">
        <v>0.77</v>
      </c>
    </row>
    <row r="152" spans="1:12" x14ac:dyDescent="0.35">
      <c r="A152" t="s">
        <v>285</v>
      </c>
      <c r="B152" t="s">
        <v>30</v>
      </c>
      <c r="F152">
        <v>1.88</v>
      </c>
      <c r="G152">
        <v>6.3342572060000002</v>
      </c>
      <c r="H152">
        <v>9.8274960789999994</v>
      </c>
      <c r="J152">
        <v>7.6</v>
      </c>
      <c r="K152">
        <v>0</v>
      </c>
      <c r="L152">
        <v>0.56000000000000005</v>
      </c>
    </row>
    <row r="153" spans="1:12" x14ac:dyDescent="0.35">
      <c r="A153" t="s">
        <v>285</v>
      </c>
      <c r="B153" t="s">
        <v>38</v>
      </c>
      <c r="C153">
        <v>34</v>
      </c>
      <c r="D153">
        <v>0.59341194600000002</v>
      </c>
      <c r="E153">
        <v>5</v>
      </c>
      <c r="F153">
        <v>3.3725425840000001</v>
      </c>
      <c r="G153">
        <v>14.607774859999999</v>
      </c>
      <c r="H153">
        <v>17.629600539999998</v>
      </c>
      <c r="J153">
        <v>9.8000000000000007</v>
      </c>
      <c r="K153">
        <v>1</v>
      </c>
      <c r="L153">
        <v>0.37</v>
      </c>
    </row>
    <row r="154" spans="1:12" x14ac:dyDescent="0.35">
      <c r="A154" t="s">
        <v>285</v>
      </c>
      <c r="B154" t="s">
        <v>42</v>
      </c>
      <c r="C154">
        <v>29</v>
      </c>
      <c r="D154">
        <v>0.50614548299999995</v>
      </c>
      <c r="E154">
        <v>5</v>
      </c>
      <c r="F154">
        <v>2.7715452570000001</v>
      </c>
      <c r="G154">
        <v>11.27630409</v>
      </c>
      <c r="H154">
        <v>14.48795221</v>
      </c>
      <c r="J154">
        <v>7</v>
      </c>
      <c r="K154">
        <v>1</v>
      </c>
      <c r="L154">
        <v>1.96</v>
      </c>
    </row>
    <row r="155" spans="1:12" x14ac:dyDescent="0.35">
      <c r="A155" t="s">
        <v>285</v>
      </c>
      <c r="B155" t="s">
        <v>46</v>
      </c>
      <c r="C155">
        <v>9</v>
      </c>
      <c r="D155">
        <v>0.157079633</v>
      </c>
      <c r="E155">
        <v>5</v>
      </c>
      <c r="F155">
        <v>0.79192220199999996</v>
      </c>
      <c r="G155">
        <v>0.30278382300000001</v>
      </c>
      <c r="H155">
        <v>4.1396874099999996</v>
      </c>
      <c r="J155">
        <v>3.2</v>
      </c>
      <c r="K155">
        <v>1</v>
      </c>
      <c r="L155">
        <v>1.98</v>
      </c>
    </row>
    <row r="156" spans="1:12" x14ac:dyDescent="0.35">
      <c r="A156" t="s">
        <v>285</v>
      </c>
      <c r="B156" t="s">
        <v>49</v>
      </c>
      <c r="C156">
        <v>27</v>
      </c>
      <c r="D156">
        <v>0.47123889800000002</v>
      </c>
      <c r="E156">
        <v>5</v>
      </c>
      <c r="F156">
        <v>2.5476272469999999</v>
      </c>
      <c r="G156">
        <v>10.035073430000001</v>
      </c>
      <c r="H156">
        <v>13.3174451</v>
      </c>
      <c r="J156">
        <v>6.5</v>
      </c>
      <c r="K156">
        <v>1</v>
      </c>
      <c r="L156">
        <v>1.93</v>
      </c>
    </row>
    <row r="157" spans="1:12" x14ac:dyDescent="0.35">
      <c r="A157" t="s">
        <v>285</v>
      </c>
      <c r="B157" t="s">
        <v>67</v>
      </c>
      <c r="C157">
        <v>22</v>
      </c>
      <c r="D157">
        <v>0.383972435</v>
      </c>
      <c r="E157">
        <v>5</v>
      </c>
      <c r="F157">
        <v>2.0201311290000001</v>
      </c>
      <c r="G157">
        <v>7.1110373009999996</v>
      </c>
      <c r="H157">
        <v>10.560016360000001</v>
      </c>
      <c r="J157">
        <v>5.5</v>
      </c>
      <c r="K157">
        <v>1</v>
      </c>
      <c r="L157">
        <v>3.72</v>
      </c>
    </row>
    <row r="158" spans="1:12" x14ac:dyDescent="0.35">
      <c r="A158" t="s">
        <v>285</v>
      </c>
      <c r="B158" t="s">
        <v>73</v>
      </c>
      <c r="C158">
        <v>48.5</v>
      </c>
      <c r="D158">
        <v>0.84648468700000001</v>
      </c>
      <c r="E158">
        <v>5</v>
      </c>
      <c r="F158">
        <v>5.6514719319999998</v>
      </c>
      <c r="G158">
        <v>27.240420910000001</v>
      </c>
      <c r="H158">
        <v>29.542456520000002</v>
      </c>
      <c r="J158">
        <v>18.5</v>
      </c>
      <c r="K158">
        <v>1</v>
      </c>
      <c r="L158">
        <v>3.8</v>
      </c>
    </row>
    <row r="159" spans="1:12" x14ac:dyDescent="0.35">
      <c r="A159" t="s">
        <v>285</v>
      </c>
      <c r="B159" t="s">
        <v>76</v>
      </c>
      <c r="C159">
        <v>45</v>
      </c>
      <c r="D159">
        <v>0.78539816299999998</v>
      </c>
      <c r="E159">
        <v>5</v>
      </c>
      <c r="F159">
        <v>5</v>
      </c>
      <c r="G159">
        <v>23.629157429999999</v>
      </c>
      <c r="H159">
        <v>26.13695766</v>
      </c>
      <c r="J159">
        <v>11.7</v>
      </c>
      <c r="K159">
        <v>1</v>
      </c>
      <c r="L159">
        <v>2.68</v>
      </c>
    </row>
    <row r="160" spans="1:12" x14ac:dyDescent="0.35">
      <c r="A160" t="s">
        <v>285</v>
      </c>
      <c r="B160" t="s">
        <v>78</v>
      </c>
      <c r="C160">
        <v>46.5</v>
      </c>
      <c r="D160">
        <v>0.81157810200000002</v>
      </c>
      <c r="E160">
        <v>5</v>
      </c>
      <c r="F160">
        <v>5.2689006259999998</v>
      </c>
      <c r="G160">
        <v>25.119737400000002</v>
      </c>
      <c r="H160">
        <v>27.54260652</v>
      </c>
      <c r="J160">
        <v>14</v>
      </c>
      <c r="K160">
        <v>1</v>
      </c>
      <c r="L160">
        <v>3.21</v>
      </c>
    </row>
    <row r="161" spans="1:12" x14ac:dyDescent="0.35">
      <c r="A161" t="s">
        <v>285</v>
      </c>
      <c r="B161" t="s">
        <v>81</v>
      </c>
      <c r="C161">
        <v>42</v>
      </c>
      <c r="D161">
        <v>0.73303828599999998</v>
      </c>
      <c r="E161">
        <v>5</v>
      </c>
      <c r="F161">
        <v>4.5020202210000004</v>
      </c>
      <c r="G161">
        <v>20.868737370000002</v>
      </c>
      <c r="H161">
        <v>23.53382238</v>
      </c>
      <c r="I161">
        <v>112</v>
      </c>
      <c r="J161">
        <v>16.3</v>
      </c>
      <c r="K161">
        <v>1</v>
      </c>
      <c r="L161">
        <v>0</v>
      </c>
    </row>
    <row r="162" spans="1:12" x14ac:dyDescent="0.35">
      <c r="A162" t="s">
        <v>285</v>
      </c>
      <c r="B162" t="s">
        <v>83</v>
      </c>
      <c r="C162">
        <v>33.5</v>
      </c>
      <c r="D162">
        <v>0.58468529899999999</v>
      </c>
      <c r="E162">
        <v>5</v>
      </c>
      <c r="F162">
        <v>3.309427806</v>
      </c>
      <c r="G162">
        <v>14.25791467</v>
      </c>
      <c r="H162">
        <v>17.299674889999999</v>
      </c>
      <c r="J162">
        <v>9.6999999999999993</v>
      </c>
      <c r="K162">
        <v>1</v>
      </c>
      <c r="L162">
        <v>0.41</v>
      </c>
    </row>
    <row r="163" spans="1:12" x14ac:dyDescent="0.35">
      <c r="A163" t="s">
        <v>285</v>
      </c>
      <c r="B163" t="s">
        <v>86</v>
      </c>
      <c r="F163">
        <v>1.22</v>
      </c>
      <c r="G163">
        <v>2.675720621</v>
      </c>
      <c r="H163">
        <v>6.3774176689999997</v>
      </c>
      <c r="J163">
        <v>4.3</v>
      </c>
      <c r="K163">
        <v>0</v>
      </c>
      <c r="L163">
        <v>1.62</v>
      </c>
    </row>
    <row r="164" spans="1:12" x14ac:dyDescent="0.35">
      <c r="A164" t="s">
        <v>285</v>
      </c>
      <c r="B164" t="s">
        <v>93</v>
      </c>
      <c r="F164">
        <v>1.33</v>
      </c>
      <c r="G164">
        <v>3.285476718</v>
      </c>
      <c r="H164">
        <v>6.9524307370000002</v>
      </c>
      <c r="J164">
        <v>8.1999999999999993</v>
      </c>
      <c r="K164">
        <v>0</v>
      </c>
      <c r="L164">
        <v>1.9</v>
      </c>
    </row>
    <row r="165" spans="1:12" x14ac:dyDescent="0.35">
      <c r="A165" t="s">
        <v>285</v>
      </c>
      <c r="B165" t="s">
        <v>95</v>
      </c>
      <c r="C165">
        <v>20</v>
      </c>
      <c r="D165">
        <v>0.34906585000000001</v>
      </c>
      <c r="E165">
        <v>5</v>
      </c>
      <c r="F165">
        <v>1.819851171</v>
      </c>
      <c r="G165">
        <v>6.0008379789999999</v>
      </c>
      <c r="H165">
        <v>9.5130746019999997</v>
      </c>
      <c r="J165">
        <v>7.5</v>
      </c>
      <c r="K165">
        <v>1</v>
      </c>
      <c r="L165">
        <v>2.0699999999999998</v>
      </c>
    </row>
    <row r="166" spans="1:12" x14ac:dyDescent="0.35">
      <c r="A166" t="s">
        <v>285</v>
      </c>
      <c r="B166" t="s">
        <v>97</v>
      </c>
      <c r="F166">
        <v>1.24</v>
      </c>
      <c r="G166">
        <v>2.7865853660000002</v>
      </c>
      <c r="H166">
        <v>6.4819654990000002</v>
      </c>
      <c r="J166">
        <v>7.5</v>
      </c>
      <c r="K166">
        <v>0</v>
      </c>
      <c r="L166">
        <v>1.49</v>
      </c>
    </row>
    <row r="167" spans="1:12" x14ac:dyDescent="0.35">
      <c r="A167" t="s">
        <v>285</v>
      </c>
      <c r="B167" t="s">
        <v>99</v>
      </c>
      <c r="F167">
        <v>1.2</v>
      </c>
      <c r="G167">
        <v>2.5648558760000002</v>
      </c>
      <c r="H167">
        <v>6.2728698380000001</v>
      </c>
      <c r="J167">
        <v>5.7</v>
      </c>
      <c r="K167">
        <v>0</v>
      </c>
      <c r="L167">
        <v>2</v>
      </c>
    </row>
    <row r="168" spans="1:12" x14ac:dyDescent="0.35">
      <c r="A168" t="s">
        <v>285</v>
      </c>
      <c r="B168" t="s">
        <v>101</v>
      </c>
      <c r="C168">
        <v>14.5</v>
      </c>
      <c r="D168">
        <v>0.25307274200000002</v>
      </c>
      <c r="E168">
        <v>5</v>
      </c>
      <c r="F168">
        <v>1.293087922</v>
      </c>
      <c r="G168">
        <v>3.080864311</v>
      </c>
      <c r="H168">
        <v>6.7594768519999997</v>
      </c>
      <c r="J168">
        <v>6.6</v>
      </c>
      <c r="K168">
        <v>1</v>
      </c>
      <c r="L168">
        <v>3.48</v>
      </c>
    </row>
    <row r="169" spans="1:12" x14ac:dyDescent="0.35">
      <c r="A169" t="s">
        <v>285</v>
      </c>
      <c r="B169" t="s">
        <v>103</v>
      </c>
      <c r="F169">
        <v>1.6</v>
      </c>
      <c r="G169">
        <v>4.7821507759999999</v>
      </c>
      <c r="H169">
        <v>8.3638264509999996</v>
      </c>
      <c r="J169">
        <v>9.5</v>
      </c>
      <c r="K169">
        <v>0</v>
      </c>
      <c r="L169">
        <v>2.96</v>
      </c>
    </row>
    <row r="170" spans="1:12" x14ac:dyDescent="0.35">
      <c r="A170" t="s">
        <v>285</v>
      </c>
      <c r="B170" t="s">
        <v>105</v>
      </c>
      <c r="F170">
        <v>1.25</v>
      </c>
      <c r="G170">
        <v>2.842017738</v>
      </c>
      <c r="H170">
        <v>6.5342394150000001</v>
      </c>
      <c r="J170">
        <v>6.1</v>
      </c>
      <c r="K170">
        <v>0</v>
      </c>
      <c r="L170">
        <v>2.4500000000000002</v>
      </c>
    </row>
    <row r="171" spans="1:12" x14ac:dyDescent="0.35">
      <c r="A171" t="s">
        <v>285</v>
      </c>
      <c r="B171" t="s">
        <v>107</v>
      </c>
      <c r="F171">
        <v>1.31</v>
      </c>
      <c r="G171">
        <v>3.1746119730000002</v>
      </c>
      <c r="H171">
        <v>6.8478829059999997</v>
      </c>
      <c r="J171">
        <v>5.2</v>
      </c>
      <c r="K171">
        <v>0</v>
      </c>
      <c r="L171">
        <v>1.86</v>
      </c>
    </row>
    <row r="172" spans="1:12" x14ac:dyDescent="0.35">
      <c r="A172" t="s">
        <v>285</v>
      </c>
      <c r="B172" t="s">
        <v>109</v>
      </c>
      <c r="C172">
        <v>42.5</v>
      </c>
      <c r="D172">
        <v>0.74176493200000004</v>
      </c>
      <c r="E172">
        <v>5</v>
      </c>
      <c r="F172">
        <v>4.5816558699999996</v>
      </c>
      <c r="G172">
        <v>21.31017666</v>
      </c>
      <c r="H172">
        <v>23.950109099999999</v>
      </c>
      <c r="I172">
        <v>72</v>
      </c>
      <c r="J172">
        <v>19</v>
      </c>
      <c r="K172">
        <v>1</v>
      </c>
      <c r="L172">
        <v>0</v>
      </c>
    </row>
    <row r="173" spans="1:12" x14ac:dyDescent="0.35">
      <c r="A173" t="s">
        <v>285</v>
      </c>
      <c r="B173" t="s">
        <v>112</v>
      </c>
      <c r="F173">
        <v>1.35</v>
      </c>
      <c r="G173">
        <v>3.3963414630000002</v>
      </c>
      <c r="H173">
        <v>7.0569785679999999</v>
      </c>
      <c r="J173">
        <v>3.5</v>
      </c>
      <c r="K173">
        <v>0</v>
      </c>
      <c r="L173">
        <v>1.74</v>
      </c>
    </row>
    <row r="174" spans="1:12" x14ac:dyDescent="0.35">
      <c r="A174" t="s">
        <v>285</v>
      </c>
      <c r="B174" t="s">
        <v>121</v>
      </c>
      <c r="F174">
        <v>1.256</v>
      </c>
      <c r="G174">
        <v>2.8752771620000002</v>
      </c>
      <c r="H174">
        <v>6.5656037639999996</v>
      </c>
      <c r="J174">
        <v>3.7</v>
      </c>
      <c r="K174">
        <v>0</v>
      </c>
      <c r="L174">
        <v>1.8</v>
      </c>
    </row>
    <row r="175" spans="1:12" x14ac:dyDescent="0.35">
      <c r="A175" t="s">
        <v>285</v>
      </c>
      <c r="B175" t="s">
        <v>124</v>
      </c>
      <c r="C175">
        <v>43</v>
      </c>
      <c r="D175">
        <v>0.75049157799999999</v>
      </c>
      <c r="E175">
        <v>5</v>
      </c>
      <c r="F175">
        <v>4.6625754309999996</v>
      </c>
      <c r="G175">
        <v>21.758732989999999</v>
      </c>
      <c r="H175">
        <v>24.373107319999999</v>
      </c>
      <c r="J175">
        <v>19.5</v>
      </c>
      <c r="K175">
        <v>1</v>
      </c>
      <c r="L175">
        <v>2.79</v>
      </c>
    </row>
    <row r="176" spans="1:12" x14ac:dyDescent="0.35">
      <c r="A176" t="s">
        <v>285</v>
      </c>
      <c r="B176" t="s">
        <v>127</v>
      </c>
      <c r="C176">
        <v>33</v>
      </c>
      <c r="D176">
        <v>0.57595865300000004</v>
      </c>
      <c r="E176">
        <v>5</v>
      </c>
      <c r="F176">
        <v>3.2470379660000002</v>
      </c>
      <c r="G176">
        <v>13.91207298</v>
      </c>
      <c r="H176">
        <v>16.973538770000001</v>
      </c>
      <c r="J176">
        <v>13.7</v>
      </c>
      <c r="K176">
        <v>1</v>
      </c>
      <c r="L176">
        <v>3</v>
      </c>
    </row>
    <row r="177" spans="1:12" x14ac:dyDescent="0.35">
      <c r="A177" t="s">
        <v>285</v>
      </c>
      <c r="B177" t="s">
        <v>129</v>
      </c>
      <c r="F177">
        <v>1.236</v>
      </c>
      <c r="G177">
        <v>2.764412417</v>
      </c>
      <c r="H177">
        <v>6.4610559329999999</v>
      </c>
      <c r="J177">
        <v>3</v>
      </c>
      <c r="K177">
        <v>0</v>
      </c>
      <c r="L177">
        <v>3.17</v>
      </c>
    </row>
    <row r="178" spans="1:12" x14ac:dyDescent="0.35">
      <c r="A178" t="s">
        <v>285</v>
      </c>
      <c r="B178" t="s">
        <v>132</v>
      </c>
      <c r="F178">
        <v>1.1200000000000001</v>
      </c>
      <c r="G178">
        <v>2.1213968959999998</v>
      </c>
      <c r="H178">
        <v>5.8546785149999998</v>
      </c>
      <c r="J178">
        <v>2.9</v>
      </c>
      <c r="K178">
        <v>0</v>
      </c>
      <c r="L178">
        <v>3.02</v>
      </c>
    </row>
    <row r="179" spans="1:12" x14ac:dyDescent="0.35">
      <c r="A179" t="s">
        <v>285</v>
      </c>
      <c r="B179" t="s">
        <v>134</v>
      </c>
      <c r="C179">
        <v>12</v>
      </c>
      <c r="D179">
        <v>0.20943951</v>
      </c>
      <c r="E179">
        <v>5</v>
      </c>
      <c r="F179">
        <v>1.0627828079999999</v>
      </c>
      <c r="G179">
        <v>1.8042284280000001</v>
      </c>
      <c r="H179">
        <v>5.5555818520000004</v>
      </c>
      <c r="J179">
        <v>4.8</v>
      </c>
      <c r="K179">
        <v>1</v>
      </c>
      <c r="L179">
        <v>2.1</v>
      </c>
    </row>
    <row r="180" spans="1:12" x14ac:dyDescent="0.35">
      <c r="A180" t="s">
        <v>285</v>
      </c>
      <c r="B180" t="s">
        <v>137</v>
      </c>
      <c r="F180">
        <v>1.26</v>
      </c>
      <c r="G180">
        <v>2.8974501109999999</v>
      </c>
      <c r="H180">
        <v>6.5865133299999998</v>
      </c>
      <c r="J180">
        <v>5.7</v>
      </c>
      <c r="K180">
        <v>0</v>
      </c>
      <c r="L180">
        <v>2.0299999999999998</v>
      </c>
    </row>
    <row r="181" spans="1:12" x14ac:dyDescent="0.35">
      <c r="A181" t="s">
        <v>285</v>
      </c>
      <c r="B181" t="s">
        <v>139</v>
      </c>
      <c r="F181">
        <v>1.04</v>
      </c>
      <c r="G181">
        <v>1.6779379160000001</v>
      </c>
      <c r="H181">
        <v>5.4364871929999996</v>
      </c>
      <c r="J181">
        <v>3</v>
      </c>
      <c r="K181">
        <v>0</v>
      </c>
      <c r="L181">
        <v>2.36</v>
      </c>
    </row>
    <row r="182" spans="1:12" x14ac:dyDescent="0.35">
      <c r="A182" t="s">
        <v>285</v>
      </c>
      <c r="B182" t="s">
        <v>146</v>
      </c>
      <c r="F182">
        <v>1.1000000000000001</v>
      </c>
      <c r="G182">
        <v>2.010532151</v>
      </c>
      <c r="H182">
        <v>5.7501306850000002</v>
      </c>
      <c r="J182">
        <v>3.4</v>
      </c>
      <c r="K182">
        <v>0</v>
      </c>
      <c r="L182">
        <v>1.35</v>
      </c>
    </row>
    <row r="183" spans="1:12" x14ac:dyDescent="0.35">
      <c r="A183" t="s">
        <v>285</v>
      </c>
      <c r="B183" t="s">
        <v>148</v>
      </c>
      <c r="C183">
        <v>41</v>
      </c>
      <c r="D183">
        <v>0.715584993</v>
      </c>
      <c r="E183">
        <v>5</v>
      </c>
      <c r="F183">
        <v>4.3464336890000004</v>
      </c>
      <c r="G183">
        <v>20.006284310000002</v>
      </c>
      <c r="H183">
        <v>22.720510659999999</v>
      </c>
      <c r="I183">
        <v>78</v>
      </c>
      <c r="J183">
        <v>12.2</v>
      </c>
      <c r="K183">
        <v>1</v>
      </c>
      <c r="L183">
        <v>0</v>
      </c>
    </row>
    <row r="184" spans="1:12" x14ac:dyDescent="0.35">
      <c r="A184" t="s">
        <v>285</v>
      </c>
      <c r="B184" t="s">
        <v>150</v>
      </c>
      <c r="C184">
        <v>43</v>
      </c>
      <c r="D184">
        <v>0.75049157799999999</v>
      </c>
      <c r="E184">
        <v>5</v>
      </c>
      <c r="F184">
        <v>4.6625754309999996</v>
      </c>
      <c r="G184">
        <v>21.758732989999999</v>
      </c>
      <c r="H184">
        <v>24.373107319999999</v>
      </c>
      <c r="J184">
        <v>8.8000000000000007</v>
      </c>
      <c r="K184">
        <v>1</v>
      </c>
      <c r="L184">
        <v>0.42</v>
      </c>
    </row>
    <row r="185" spans="1:12" x14ac:dyDescent="0.35">
      <c r="A185" t="s">
        <v>285</v>
      </c>
      <c r="B185" t="s">
        <v>152</v>
      </c>
      <c r="C185">
        <v>39</v>
      </c>
      <c r="D185">
        <v>0.68067840800000001</v>
      </c>
      <c r="E185">
        <v>5</v>
      </c>
      <c r="F185">
        <v>4.0489201660000003</v>
      </c>
      <c r="G185">
        <v>18.357096259999999</v>
      </c>
      <c r="H185">
        <v>21.165290989999999</v>
      </c>
      <c r="J185">
        <v>14.8</v>
      </c>
      <c r="K185">
        <v>1</v>
      </c>
      <c r="L185">
        <v>1.46</v>
      </c>
    </row>
    <row r="186" spans="1:12" x14ac:dyDescent="0.35">
      <c r="A186" t="s">
        <v>285</v>
      </c>
      <c r="B186" t="s">
        <v>154</v>
      </c>
      <c r="F186">
        <v>1.25</v>
      </c>
      <c r="G186">
        <v>2.842017738</v>
      </c>
      <c r="H186">
        <v>6.5342394150000001</v>
      </c>
      <c r="J186">
        <v>4.3</v>
      </c>
      <c r="K186">
        <v>0</v>
      </c>
      <c r="L186">
        <v>1.68</v>
      </c>
    </row>
    <row r="187" spans="1:12" x14ac:dyDescent="0.35">
      <c r="A187" t="s">
        <v>285</v>
      </c>
      <c r="B187" t="s">
        <v>156</v>
      </c>
      <c r="C187">
        <v>31.5</v>
      </c>
      <c r="D187">
        <v>0.549778714</v>
      </c>
      <c r="E187">
        <v>5</v>
      </c>
      <c r="F187">
        <v>3.0640039410000002</v>
      </c>
      <c r="G187">
        <v>12.897471960000001</v>
      </c>
      <c r="H187">
        <v>16.016748249999999</v>
      </c>
      <c r="J187">
        <v>12.3</v>
      </c>
      <c r="K187">
        <v>1</v>
      </c>
      <c r="L187">
        <v>1.1000000000000001</v>
      </c>
    </row>
    <row r="188" spans="1:12" x14ac:dyDescent="0.35">
      <c r="A188" t="s">
        <v>285</v>
      </c>
      <c r="B188" t="s">
        <v>158</v>
      </c>
      <c r="C188">
        <v>9.5</v>
      </c>
      <c r="D188">
        <v>0.165806279</v>
      </c>
      <c r="E188">
        <v>5</v>
      </c>
      <c r="F188">
        <v>0.83671304499999999</v>
      </c>
      <c r="G188">
        <v>0.55107009600000001</v>
      </c>
      <c r="H188">
        <v>4.3738266880000003</v>
      </c>
      <c r="J188">
        <v>4.2</v>
      </c>
      <c r="K188">
        <v>1</v>
      </c>
      <c r="L188">
        <v>0.78</v>
      </c>
    </row>
    <row r="189" spans="1:12" x14ac:dyDescent="0.35">
      <c r="A189" t="s">
        <v>285</v>
      </c>
      <c r="B189" t="s">
        <v>160</v>
      </c>
      <c r="C189">
        <v>40.5</v>
      </c>
      <c r="D189">
        <v>0.70685834700000005</v>
      </c>
      <c r="E189">
        <v>5</v>
      </c>
      <c r="F189">
        <v>4.2704034269999998</v>
      </c>
      <c r="G189">
        <v>19.584830530000001</v>
      </c>
      <c r="H189">
        <v>22.32307071</v>
      </c>
      <c r="J189">
        <v>9.1999999999999993</v>
      </c>
      <c r="K189">
        <v>1</v>
      </c>
      <c r="L189">
        <v>0.89</v>
      </c>
    </row>
    <row r="190" spans="1:12" x14ac:dyDescent="0.35">
      <c r="A190" t="s">
        <v>285</v>
      </c>
      <c r="B190" t="s">
        <v>162</v>
      </c>
      <c r="C190">
        <v>24</v>
      </c>
      <c r="D190">
        <v>0.41887901999999999</v>
      </c>
      <c r="E190">
        <v>5</v>
      </c>
      <c r="F190">
        <v>2.2261434269999998</v>
      </c>
      <c r="G190">
        <v>8.2530123419999999</v>
      </c>
      <c r="H190">
        <v>11.636923299999999</v>
      </c>
      <c r="J190">
        <v>6.8</v>
      </c>
      <c r="K190">
        <v>1</v>
      </c>
      <c r="L190">
        <v>2.6</v>
      </c>
    </row>
    <row r="191" spans="1:12" x14ac:dyDescent="0.35">
      <c r="A191" t="s">
        <v>285</v>
      </c>
      <c r="B191" t="s">
        <v>164</v>
      </c>
      <c r="F191">
        <v>1.0900000000000001</v>
      </c>
      <c r="G191">
        <v>1.9550997779999999</v>
      </c>
      <c r="H191">
        <v>5.6978567690000004</v>
      </c>
      <c r="J191">
        <v>7</v>
      </c>
      <c r="K191">
        <v>0</v>
      </c>
      <c r="L191">
        <v>2.54</v>
      </c>
    </row>
    <row r="192" spans="1:12" x14ac:dyDescent="0.35">
      <c r="A192" t="s">
        <v>285</v>
      </c>
      <c r="B192" t="s">
        <v>166</v>
      </c>
      <c r="C192">
        <v>24</v>
      </c>
      <c r="D192">
        <v>0.41887901999999999</v>
      </c>
      <c r="E192">
        <v>5</v>
      </c>
      <c r="F192">
        <v>2.2261434269999998</v>
      </c>
      <c r="G192">
        <v>8.2530123419999999</v>
      </c>
      <c r="H192">
        <v>11.636923299999999</v>
      </c>
      <c r="J192">
        <v>5.8</v>
      </c>
      <c r="K192">
        <v>1</v>
      </c>
      <c r="L192">
        <v>2.8</v>
      </c>
    </row>
    <row r="193" spans="1:12" x14ac:dyDescent="0.35">
      <c r="A193" t="s">
        <v>285</v>
      </c>
      <c r="B193" t="s">
        <v>168</v>
      </c>
      <c r="F193">
        <v>1.06</v>
      </c>
      <c r="G193">
        <v>1.7888026610000001</v>
      </c>
      <c r="H193">
        <v>5.5410350240000001</v>
      </c>
      <c r="J193">
        <v>4.3</v>
      </c>
      <c r="K193">
        <v>0</v>
      </c>
      <c r="L193">
        <v>3.26</v>
      </c>
    </row>
    <row r="194" spans="1:12" x14ac:dyDescent="0.35">
      <c r="A194" t="s">
        <v>285</v>
      </c>
      <c r="B194" t="s">
        <v>170</v>
      </c>
      <c r="C194">
        <v>35.5</v>
      </c>
      <c r="D194">
        <v>0.61959188399999998</v>
      </c>
      <c r="E194">
        <v>5</v>
      </c>
      <c r="F194">
        <v>3.5664653390000001</v>
      </c>
      <c r="G194">
        <v>15.682734699999999</v>
      </c>
      <c r="H194">
        <v>18.643310710000002</v>
      </c>
      <c r="I194">
        <v>70</v>
      </c>
      <c r="J194">
        <v>10.6</v>
      </c>
      <c r="K194">
        <v>1</v>
      </c>
      <c r="L194">
        <v>0</v>
      </c>
    </row>
    <row r="195" spans="1:12" x14ac:dyDescent="0.35">
      <c r="A195" t="s">
        <v>285</v>
      </c>
      <c r="B195" t="s">
        <v>172</v>
      </c>
      <c r="F195">
        <v>1.73</v>
      </c>
      <c r="G195">
        <v>5.5027716189999998</v>
      </c>
      <c r="H195">
        <v>9.0433873499999997</v>
      </c>
      <c r="J195">
        <v>3.5</v>
      </c>
      <c r="K195">
        <v>0</v>
      </c>
      <c r="L195">
        <v>0.5</v>
      </c>
    </row>
    <row r="196" spans="1:12" x14ac:dyDescent="0.35">
      <c r="A196" t="s">
        <v>285</v>
      </c>
      <c r="B196" t="s">
        <v>174</v>
      </c>
      <c r="F196">
        <v>1.54</v>
      </c>
      <c r="G196">
        <v>4.4495565409999998</v>
      </c>
      <c r="H196">
        <v>8.0501829590000007</v>
      </c>
      <c r="J196">
        <v>3</v>
      </c>
      <c r="K196">
        <v>0</v>
      </c>
      <c r="L196">
        <v>0.38</v>
      </c>
    </row>
    <row r="197" spans="1:12" x14ac:dyDescent="0.35">
      <c r="A197" t="s">
        <v>285</v>
      </c>
      <c r="B197" t="s">
        <v>176</v>
      </c>
      <c r="C197">
        <v>35</v>
      </c>
      <c r="D197">
        <v>0.61086523800000003</v>
      </c>
      <c r="E197">
        <v>5</v>
      </c>
      <c r="F197">
        <v>3.5010376910000001</v>
      </c>
      <c r="G197">
        <v>15.320053720000001</v>
      </c>
      <c r="H197">
        <v>18.301294779999999</v>
      </c>
      <c r="J197">
        <v>8.8000000000000007</v>
      </c>
      <c r="K197">
        <v>1</v>
      </c>
      <c r="L197">
        <v>0.64</v>
      </c>
    </row>
    <row r="198" spans="1:12" x14ac:dyDescent="0.35">
      <c r="A198" t="s">
        <v>285</v>
      </c>
      <c r="B198" t="s">
        <v>178</v>
      </c>
      <c r="C198">
        <v>31</v>
      </c>
      <c r="D198">
        <v>0.54105206800000005</v>
      </c>
      <c r="E198">
        <v>5</v>
      </c>
      <c r="F198">
        <v>3.004303095</v>
      </c>
      <c r="G198">
        <v>12.566535999999999</v>
      </c>
      <c r="H198">
        <v>15.70466856</v>
      </c>
      <c r="J198">
        <v>9.8000000000000007</v>
      </c>
      <c r="K198">
        <v>1</v>
      </c>
      <c r="L198">
        <v>5.9</v>
      </c>
    </row>
    <row r="199" spans="1:12" x14ac:dyDescent="0.35">
      <c r="A199" t="s">
        <v>285</v>
      </c>
      <c r="B199" t="s">
        <v>180</v>
      </c>
      <c r="C199">
        <v>15.8</v>
      </c>
      <c r="D199">
        <v>0.275762022</v>
      </c>
      <c r="E199">
        <v>5</v>
      </c>
      <c r="F199">
        <v>1.414857386</v>
      </c>
      <c r="G199">
        <v>3.7558613420000002</v>
      </c>
      <c r="H199">
        <v>7.3960135190000003</v>
      </c>
      <c r="J199">
        <v>4.8</v>
      </c>
      <c r="K199">
        <v>1</v>
      </c>
      <c r="L199">
        <v>6.2</v>
      </c>
    </row>
    <row r="200" spans="1:12" x14ac:dyDescent="0.35">
      <c r="A200" t="s">
        <v>285</v>
      </c>
      <c r="B200" t="s">
        <v>182</v>
      </c>
      <c r="C200">
        <v>30.5</v>
      </c>
      <c r="D200">
        <v>0.53232542199999999</v>
      </c>
      <c r="E200">
        <v>5</v>
      </c>
      <c r="F200">
        <v>2.9452250819999999</v>
      </c>
      <c r="G200">
        <v>12.239052559999999</v>
      </c>
      <c r="H200">
        <v>15.395844650000001</v>
      </c>
      <c r="J200">
        <v>9.6999999999999993</v>
      </c>
      <c r="K200">
        <v>1</v>
      </c>
      <c r="L200">
        <v>6.48</v>
      </c>
    </row>
    <row r="201" spans="1:12" x14ac:dyDescent="0.35">
      <c r="A201" t="s">
        <v>285</v>
      </c>
      <c r="B201" t="s">
        <v>184</v>
      </c>
      <c r="F201">
        <v>1.72</v>
      </c>
      <c r="G201">
        <v>5.4473392460000003</v>
      </c>
      <c r="H201">
        <v>8.9911134340000007</v>
      </c>
      <c r="J201">
        <v>5.2</v>
      </c>
      <c r="K201">
        <v>0</v>
      </c>
      <c r="L201">
        <v>5.52</v>
      </c>
    </row>
    <row r="202" spans="1:12" x14ac:dyDescent="0.35">
      <c r="A202" t="s">
        <v>285</v>
      </c>
      <c r="B202" t="s">
        <v>186</v>
      </c>
      <c r="C202">
        <v>22</v>
      </c>
      <c r="D202">
        <v>0.383972435</v>
      </c>
      <c r="E202">
        <v>5</v>
      </c>
      <c r="F202">
        <v>2.0201311290000001</v>
      </c>
      <c r="G202">
        <v>7.1110373009999996</v>
      </c>
      <c r="H202">
        <v>10.560016360000001</v>
      </c>
      <c r="J202">
        <v>5.5</v>
      </c>
      <c r="K202">
        <v>1</v>
      </c>
      <c r="L202">
        <v>6.04</v>
      </c>
    </row>
    <row r="203" spans="1:12" x14ac:dyDescent="0.35">
      <c r="A203" t="s">
        <v>285</v>
      </c>
      <c r="B203" t="s">
        <v>188</v>
      </c>
      <c r="F203">
        <v>1.6</v>
      </c>
      <c r="G203">
        <v>4.7821507759999999</v>
      </c>
      <c r="H203">
        <v>8.3638264509999996</v>
      </c>
      <c r="J203">
        <v>5.3</v>
      </c>
      <c r="K203">
        <v>0</v>
      </c>
      <c r="L203">
        <v>6.8</v>
      </c>
    </row>
    <row r="204" spans="1:12" x14ac:dyDescent="0.35">
      <c r="A204" t="s">
        <v>285</v>
      </c>
      <c r="B204" t="s">
        <v>190</v>
      </c>
      <c r="C204">
        <v>31.5</v>
      </c>
      <c r="D204">
        <v>0.549778714</v>
      </c>
      <c r="E204">
        <v>5</v>
      </c>
      <c r="F204">
        <v>3.0640039410000002</v>
      </c>
      <c r="G204">
        <v>12.897471960000001</v>
      </c>
      <c r="H204">
        <v>16.016748249999999</v>
      </c>
      <c r="J204">
        <v>10.199999999999999</v>
      </c>
      <c r="K204">
        <v>1</v>
      </c>
      <c r="L204">
        <v>7.46</v>
      </c>
    </row>
    <row r="205" spans="1:12" x14ac:dyDescent="0.35">
      <c r="A205" t="s">
        <v>285</v>
      </c>
      <c r="B205" t="s">
        <v>192</v>
      </c>
      <c r="C205">
        <v>52</v>
      </c>
      <c r="D205">
        <v>0.90757121100000004</v>
      </c>
      <c r="E205">
        <v>5</v>
      </c>
      <c r="F205">
        <v>6.3997081610000004</v>
      </c>
      <c r="G205">
        <v>31.388071849999999</v>
      </c>
      <c r="H205">
        <v>33.453780250000001</v>
      </c>
      <c r="I205">
        <v>54</v>
      </c>
      <c r="J205">
        <v>29.8</v>
      </c>
      <c r="K205">
        <v>1</v>
      </c>
      <c r="L205">
        <v>0</v>
      </c>
    </row>
    <row r="206" spans="1:12" x14ac:dyDescent="0.35">
      <c r="A206" t="s">
        <v>285</v>
      </c>
      <c r="B206" t="s">
        <v>193</v>
      </c>
      <c r="C206">
        <v>42</v>
      </c>
      <c r="D206">
        <v>0.73303828599999998</v>
      </c>
      <c r="E206">
        <v>5</v>
      </c>
      <c r="F206">
        <v>4.5020202210000004</v>
      </c>
      <c r="G206">
        <v>20.868737370000002</v>
      </c>
      <c r="H206">
        <v>23.53382238</v>
      </c>
      <c r="J206">
        <v>13.1</v>
      </c>
      <c r="K206">
        <v>1</v>
      </c>
      <c r="L206">
        <v>6.61</v>
      </c>
    </row>
    <row r="207" spans="1:12" x14ac:dyDescent="0.35">
      <c r="A207" t="s">
        <v>285</v>
      </c>
      <c r="B207" t="s">
        <v>194</v>
      </c>
      <c r="C207">
        <v>48</v>
      </c>
      <c r="D207">
        <v>0.83775804099999995</v>
      </c>
      <c r="E207">
        <v>5</v>
      </c>
      <c r="F207">
        <v>5.5530625740000001</v>
      </c>
      <c r="G207">
        <v>26.694914489999999</v>
      </c>
      <c r="H207">
        <v>29.028032270000001</v>
      </c>
      <c r="J207">
        <v>16.8</v>
      </c>
      <c r="K207">
        <v>1</v>
      </c>
      <c r="L207">
        <v>4.5999999999999996</v>
      </c>
    </row>
    <row r="208" spans="1:12" x14ac:dyDescent="0.35">
      <c r="A208" t="s">
        <v>285</v>
      </c>
      <c r="B208" t="s">
        <v>195</v>
      </c>
      <c r="C208">
        <v>37</v>
      </c>
      <c r="D208">
        <v>0.64577182300000002</v>
      </c>
      <c r="E208">
        <v>5</v>
      </c>
      <c r="F208">
        <v>3.767770251</v>
      </c>
      <c r="G208">
        <v>16.79861558</v>
      </c>
      <c r="H208">
        <v>19.695610299999998</v>
      </c>
      <c r="J208">
        <v>10.8</v>
      </c>
      <c r="K208">
        <v>1</v>
      </c>
      <c r="L208">
        <v>4.9000000000000004</v>
      </c>
    </row>
    <row r="209" spans="1:12" x14ac:dyDescent="0.35">
      <c r="A209" t="s">
        <v>285</v>
      </c>
      <c r="B209" t="s">
        <v>196</v>
      </c>
      <c r="C209">
        <v>51</v>
      </c>
      <c r="D209">
        <v>0.89011791900000004</v>
      </c>
      <c r="E209">
        <v>5</v>
      </c>
      <c r="F209">
        <v>6.1744857829999997</v>
      </c>
      <c r="G209">
        <v>30.139610770000001</v>
      </c>
      <c r="H209">
        <v>32.276454690000001</v>
      </c>
      <c r="J209">
        <v>12</v>
      </c>
      <c r="K209">
        <v>1</v>
      </c>
      <c r="L209">
        <v>5.8</v>
      </c>
    </row>
    <row r="210" spans="1:12" x14ac:dyDescent="0.35">
      <c r="A210" t="s">
        <v>285</v>
      </c>
      <c r="B210" t="s">
        <v>197</v>
      </c>
      <c r="C210">
        <v>47</v>
      </c>
      <c r="D210">
        <v>0.82030474799999997</v>
      </c>
      <c r="E210">
        <v>5</v>
      </c>
      <c r="F210">
        <v>5.3618435499999997</v>
      </c>
      <c r="G210">
        <v>25.634942070000001</v>
      </c>
      <c r="H210">
        <v>28.028455569999998</v>
      </c>
      <c r="J210">
        <v>17</v>
      </c>
      <c r="K210">
        <v>1</v>
      </c>
      <c r="L210">
        <v>5.35</v>
      </c>
    </row>
    <row r="211" spans="1:12" x14ac:dyDescent="0.35">
      <c r="A211" t="s">
        <v>285</v>
      </c>
      <c r="B211" t="s">
        <v>198</v>
      </c>
      <c r="C211">
        <v>48.5</v>
      </c>
      <c r="D211">
        <v>0.84648468700000001</v>
      </c>
      <c r="E211">
        <v>5</v>
      </c>
      <c r="F211">
        <v>5.6514719319999998</v>
      </c>
      <c r="G211">
        <v>27.240420910000001</v>
      </c>
      <c r="H211">
        <v>29.542456520000002</v>
      </c>
      <c r="J211">
        <v>12.2</v>
      </c>
      <c r="K211">
        <v>1</v>
      </c>
      <c r="L211">
        <v>5.65</v>
      </c>
    </row>
    <row r="212" spans="1:12" x14ac:dyDescent="0.35">
      <c r="A212" t="s">
        <v>285</v>
      </c>
      <c r="B212" t="s">
        <v>199</v>
      </c>
      <c r="F212">
        <v>2.13</v>
      </c>
      <c r="G212">
        <v>7.7200665190000004</v>
      </c>
      <c r="H212">
        <v>11.134343960000001</v>
      </c>
      <c r="J212">
        <v>9.5</v>
      </c>
      <c r="K212">
        <v>0</v>
      </c>
      <c r="L212">
        <v>5.87</v>
      </c>
    </row>
    <row r="213" spans="1:12" x14ac:dyDescent="0.35">
      <c r="A213" t="s">
        <v>285</v>
      </c>
      <c r="B213" t="s">
        <v>200</v>
      </c>
      <c r="F213">
        <v>1.69</v>
      </c>
      <c r="G213">
        <v>5.2810421290000003</v>
      </c>
      <c r="H213">
        <v>8.8342916880000004</v>
      </c>
      <c r="J213">
        <v>5</v>
      </c>
      <c r="K213">
        <v>0</v>
      </c>
      <c r="L213">
        <v>4.2</v>
      </c>
    </row>
    <row r="214" spans="1:12" x14ac:dyDescent="0.35">
      <c r="A214" t="s">
        <v>285</v>
      </c>
      <c r="B214" t="s">
        <v>201</v>
      </c>
      <c r="F214">
        <v>1.26</v>
      </c>
      <c r="G214">
        <v>2.8974501109999999</v>
      </c>
      <c r="H214">
        <v>6.5865133299999998</v>
      </c>
      <c r="J214">
        <v>3</v>
      </c>
      <c r="K214">
        <v>0</v>
      </c>
      <c r="L214">
        <v>3.2</v>
      </c>
    </row>
    <row r="215" spans="1:12" x14ac:dyDescent="0.35">
      <c r="A215" t="s">
        <v>285</v>
      </c>
      <c r="B215" t="s">
        <v>202</v>
      </c>
      <c r="F215">
        <v>0.96</v>
      </c>
      <c r="G215">
        <v>1.2344789359999999</v>
      </c>
      <c r="H215">
        <v>5.0182958700000002</v>
      </c>
      <c r="J215">
        <v>3.5</v>
      </c>
      <c r="K215">
        <v>0</v>
      </c>
      <c r="L215">
        <v>3.9</v>
      </c>
    </row>
    <row r="216" spans="1:12" x14ac:dyDescent="0.35">
      <c r="A216" t="s">
        <v>285</v>
      </c>
      <c r="B216" t="s">
        <v>203</v>
      </c>
      <c r="C216">
        <v>50</v>
      </c>
      <c r="D216">
        <v>0.87266462600000005</v>
      </c>
      <c r="E216">
        <v>5</v>
      </c>
      <c r="F216">
        <v>5.9587679629999997</v>
      </c>
      <c r="G216">
        <v>28.943835709999998</v>
      </c>
      <c r="H216">
        <v>31.148813189999998</v>
      </c>
      <c r="I216">
        <v>148</v>
      </c>
      <c r="J216">
        <v>12.9</v>
      </c>
      <c r="K216">
        <v>1</v>
      </c>
      <c r="L216">
        <v>0</v>
      </c>
    </row>
    <row r="217" spans="1:12" x14ac:dyDescent="0.35">
      <c r="A217" t="s">
        <v>285</v>
      </c>
      <c r="B217" t="s">
        <v>204</v>
      </c>
      <c r="C217">
        <v>22</v>
      </c>
      <c r="D217">
        <v>0.383972435</v>
      </c>
      <c r="E217">
        <v>5</v>
      </c>
      <c r="F217">
        <v>2.0201311290000001</v>
      </c>
      <c r="G217">
        <v>7.1110373009999996</v>
      </c>
      <c r="H217">
        <v>10.560016360000001</v>
      </c>
      <c r="J217">
        <v>5.5</v>
      </c>
      <c r="K217">
        <v>1</v>
      </c>
      <c r="L217">
        <v>2.13</v>
      </c>
    </row>
    <row r="218" spans="1:12" x14ac:dyDescent="0.35">
      <c r="A218" t="s">
        <v>285</v>
      </c>
      <c r="B218" t="s">
        <v>205</v>
      </c>
      <c r="C218">
        <v>35.5</v>
      </c>
      <c r="D218">
        <v>0.61959188399999998</v>
      </c>
      <c r="E218">
        <v>5</v>
      </c>
      <c r="F218">
        <v>3.5664653390000001</v>
      </c>
      <c r="G218">
        <v>15.682734699999999</v>
      </c>
      <c r="H218">
        <v>18.643310710000002</v>
      </c>
      <c r="J218">
        <v>11.7</v>
      </c>
      <c r="K218">
        <v>1</v>
      </c>
      <c r="L218">
        <v>1.3</v>
      </c>
    </row>
    <row r="219" spans="1:12" x14ac:dyDescent="0.35">
      <c r="A219" t="s">
        <v>285</v>
      </c>
      <c r="B219" t="s">
        <v>206</v>
      </c>
      <c r="C219">
        <v>44</v>
      </c>
      <c r="D219">
        <v>0.76794487099999997</v>
      </c>
      <c r="E219">
        <v>5</v>
      </c>
      <c r="F219">
        <v>4.8284438740000004</v>
      </c>
      <c r="G219">
        <v>22.678181120000001</v>
      </c>
      <c r="H219">
        <v>25.24016662</v>
      </c>
      <c r="J219">
        <v>12.3</v>
      </c>
      <c r="K219">
        <v>1</v>
      </c>
      <c r="L219">
        <v>1.1000000000000001</v>
      </c>
    </row>
    <row r="220" spans="1:12" x14ac:dyDescent="0.35">
      <c r="A220" t="s">
        <v>285</v>
      </c>
      <c r="B220" t="s">
        <v>207</v>
      </c>
      <c r="C220">
        <v>21</v>
      </c>
      <c r="D220">
        <v>0.36651914299999999</v>
      </c>
      <c r="E220">
        <v>5</v>
      </c>
      <c r="F220">
        <v>1.919320175</v>
      </c>
      <c r="G220">
        <v>6.5522182659999997</v>
      </c>
      <c r="H220">
        <v>10.03303803</v>
      </c>
      <c r="J220">
        <v>6</v>
      </c>
      <c r="K220">
        <v>1</v>
      </c>
      <c r="L220">
        <v>1.98</v>
      </c>
    </row>
    <row r="221" spans="1:12" x14ac:dyDescent="0.35">
      <c r="A221" t="s">
        <v>285</v>
      </c>
      <c r="B221" t="s">
        <v>208</v>
      </c>
      <c r="C221">
        <v>20.5</v>
      </c>
      <c r="D221">
        <v>0.35779249699999999</v>
      </c>
      <c r="E221">
        <v>5</v>
      </c>
      <c r="F221">
        <v>1.869423397</v>
      </c>
      <c r="G221">
        <v>6.2756285890000001</v>
      </c>
      <c r="H221">
        <v>9.7722080370000004</v>
      </c>
      <c r="J221">
        <v>5.2</v>
      </c>
      <c r="K221">
        <v>1</v>
      </c>
      <c r="L221">
        <v>2.38</v>
      </c>
    </row>
    <row r="222" spans="1:12" x14ac:dyDescent="0.35">
      <c r="A222" t="s">
        <v>285</v>
      </c>
      <c r="B222" t="s">
        <v>209</v>
      </c>
      <c r="C222">
        <v>36</v>
      </c>
      <c r="D222">
        <v>0.62831853100000001</v>
      </c>
      <c r="E222">
        <v>5</v>
      </c>
      <c r="F222">
        <v>3.6327126399999998</v>
      </c>
      <c r="G222">
        <v>16.0499592</v>
      </c>
      <c r="H222">
        <v>18.989611289999999</v>
      </c>
      <c r="J222">
        <v>8.6999999999999993</v>
      </c>
      <c r="K222">
        <v>1</v>
      </c>
      <c r="L222">
        <v>1.8</v>
      </c>
    </row>
    <row r="223" spans="1:12" x14ac:dyDescent="0.35">
      <c r="A223" t="s">
        <v>285</v>
      </c>
      <c r="B223" t="s">
        <v>210</v>
      </c>
      <c r="F223">
        <v>1.4179999999999999</v>
      </c>
      <c r="G223">
        <v>3.7732815959999999</v>
      </c>
      <c r="H223">
        <v>7.4124411920000002</v>
      </c>
      <c r="J223">
        <v>3.6</v>
      </c>
      <c r="K223">
        <v>0</v>
      </c>
      <c r="L223">
        <v>2.27</v>
      </c>
    </row>
    <row r="224" spans="1:12" x14ac:dyDescent="0.35">
      <c r="A224" t="s">
        <v>285</v>
      </c>
      <c r="B224" t="s">
        <v>211</v>
      </c>
      <c r="F224">
        <v>1.22</v>
      </c>
      <c r="G224">
        <v>2.675720621</v>
      </c>
      <c r="H224">
        <v>6.3774176689999997</v>
      </c>
      <c r="J224">
        <v>3</v>
      </c>
      <c r="K224">
        <v>0</v>
      </c>
      <c r="L224">
        <v>0.88</v>
      </c>
    </row>
    <row r="225" spans="1:12" x14ac:dyDescent="0.35">
      <c r="A225" t="s">
        <v>285</v>
      </c>
      <c r="B225" t="s">
        <v>212</v>
      </c>
      <c r="C225">
        <v>38</v>
      </c>
      <c r="D225">
        <v>0.663225116</v>
      </c>
      <c r="E225">
        <v>5</v>
      </c>
      <c r="F225">
        <v>3.9064281329999999</v>
      </c>
      <c r="G225">
        <v>17.56722912</v>
      </c>
      <c r="H225">
        <v>20.420429339999998</v>
      </c>
      <c r="J225">
        <v>10</v>
      </c>
      <c r="K225">
        <v>1</v>
      </c>
      <c r="L225">
        <v>1.7</v>
      </c>
    </row>
    <row r="226" spans="1:12" x14ac:dyDescent="0.35">
      <c r="A226" t="s">
        <v>285</v>
      </c>
      <c r="B226" t="s">
        <v>213</v>
      </c>
      <c r="C226">
        <v>39</v>
      </c>
      <c r="D226">
        <v>0.68067840800000001</v>
      </c>
      <c r="E226">
        <v>5</v>
      </c>
      <c r="F226">
        <v>4.0489201660000003</v>
      </c>
      <c r="G226">
        <v>18.357096259999999</v>
      </c>
      <c r="H226">
        <v>21.165290989999999</v>
      </c>
      <c r="J226">
        <v>11.5</v>
      </c>
      <c r="K226">
        <v>1</v>
      </c>
      <c r="L226">
        <v>1.94</v>
      </c>
    </row>
    <row r="227" spans="1:12" x14ac:dyDescent="0.35">
      <c r="A227" t="s">
        <v>285</v>
      </c>
      <c r="B227" t="s">
        <v>214</v>
      </c>
      <c r="C227">
        <v>56</v>
      </c>
      <c r="D227">
        <v>0.97738438100000002</v>
      </c>
      <c r="E227">
        <v>5</v>
      </c>
      <c r="F227">
        <v>7.412804843</v>
      </c>
      <c r="G227">
        <v>37.00390711</v>
      </c>
      <c r="H227">
        <v>38.749633260000003</v>
      </c>
      <c r="I227">
        <v>81</v>
      </c>
      <c r="J227">
        <v>13</v>
      </c>
      <c r="K227">
        <v>1</v>
      </c>
      <c r="L227">
        <v>0</v>
      </c>
    </row>
    <row r="228" spans="1:12" x14ac:dyDescent="0.35">
      <c r="A228" t="s">
        <v>285</v>
      </c>
      <c r="B228" t="s">
        <v>215</v>
      </c>
      <c r="C228">
        <v>38</v>
      </c>
      <c r="D228">
        <v>0.663225116</v>
      </c>
      <c r="E228">
        <v>5</v>
      </c>
      <c r="F228">
        <v>3.9064281329999999</v>
      </c>
      <c r="G228">
        <v>17.56722912</v>
      </c>
      <c r="H228">
        <v>20.420429339999998</v>
      </c>
      <c r="J228">
        <v>7.3</v>
      </c>
      <c r="K228">
        <v>1</v>
      </c>
      <c r="L228">
        <v>0.3</v>
      </c>
    </row>
    <row r="229" spans="1:12" x14ac:dyDescent="0.35">
      <c r="A229" t="s">
        <v>285</v>
      </c>
      <c r="B229" t="s">
        <v>216</v>
      </c>
      <c r="C229">
        <v>46</v>
      </c>
      <c r="D229">
        <v>0.80285145599999996</v>
      </c>
      <c r="E229">
        <v>5</v>
      </c>
      <c r="F229">
        <v>5.177651569</v>
      </c>
      <c r="G229">
        <v>24.613922219999999</v>
      </c>
      <c r="H229">
        <v>27.065611969999999</v>
      </c>
      <c r="J229">
        <v>9.5</v>
      </c>
      <c r="K229">
        <v>1</v>
      </c>
      <c r="L229">
        <v>0.6</v>
      </c>
    </row>
    <row r="230" spans="1:12" x14ac:dyDescent="0.35">
      <c r="A230" t="s">
        <v>285</v>
      </c>
      <c r="B230" t="s">
        <v>217</v>
      </c>
      <c r="F230">
        <v>1.49</v>
      </c>
      <c r="G230">
        <v>4.1723946779999999</v>
      </c>
      <c r="H230">
        <v>7.7888133819999998</v>
      </c>
      <c r="J230">
        <v>6</v>
      </c>
      <c r="K230">
        <v>0</v>
      </c>
      <c r="L230">
        <v>0.9</v>
      </c>
    </row>
    <row r="231" spans="1:12" x14ac:dyDescent="0.35">
      <c r="A231" t="s">
        <v>285</v>
      </c>
      <c r="B231" t="s">
        <v>218</v>
      </c>
      <c r="F231">
        <v>1.08</v>
      </c>
      <c r="G231">
        <v>1.8996674060000001</v>
      </c>
      <c r="H231">
        <v>5.6455828539999997</v>
      </c>
      <c r="J231">
        <v>3.3</v>
      </c>
      <c r="K231">
        <v>0</v>
      </c>
      <c r="L231">
        <v>2.5499999999999998</v>
      </c>
    </row>
    <row r="232" spans="1:12" x14ac:dyDescent="0.35">
      <c r="A232" t="s">
        <v>285</v>
      </c>
      <c r="B232" t="s">
        <v>219</v>
      </c>
      <c r="F232">
        <v>1.1100000000000001</v>
      </c>
      <c r="G232">
        <v>2.0659645229999999</v>
      </c>
      <c r="H232">
        <v>5.8024046</v>
      </c>
      <c r="J232">
        <v>5</v>
      </c>
      <c r="K232">
        <v>0</v>
      </c>
      <c r="L232">
        <v>2.91</v>
      </c>
    </row>
    <row r="233" spans="1:12" x14ac:dyDescent="0.35">
      <c r="A233" t="s">
        <v>285</v>
      </c>
      <c r="B233" t="s">
        <v>220</v>
      </c>
      <c r="F233">
        <v>0.90400000000000003</v>
      </c>
      <c r="G233">
        <v>0.92405764999999995</v>
      </c>
      <c r="H233">
        <v>4.7255619449999999</v>
      </c>
      <c r="J233">
        <v>2.5</v>
      </c>
      <c r="K233">
        <v>0</v>
      </c>
      <c r="L233">
        <v>2.37</v>
      </c>
    </row>
    <row r="234" spans="1:12" x14ac:dyDescent="0.35">
      <c r="A234" t="s">
        <v>285</v>
      </c>
      <c r="B234" t="s">
        <v>221</v>
      </c>
      <c r="C234">
        <v>46</v>
      </c>
      <c r="D234">
        <v>0.80285145599999996</v>
      </c>
      <c r="E234">
        <v>5</v>
      </c>
      <c r="F234">
        <v>5.177651569</v>
      </c>
      <c r="G234">
        <v>24.613922219999999</v>
      </c>
      <c r="H234">
        <v>27.065611969999999</v>
      </c>
      <c r="J234">
        <v>8.3000000000000007</v>
      </c>
      <c r="K234">
        <v>1</v>
      </c>
      <c r="L234">
        <v>1.88</v>
      </c>
    </row>
    <row r="235" spans="1:12" x14ac:dyDescent="0.35">
      <c r="A235" t="s">
        <v>285</v>
      </c>
      <c r="B235" t="s">
        <v>222</v>
      </c>
      <c r="C235">
        <v>43</v>
      </c>
      <c r="D235">
        <v>0.75049157799999999</v>
      </c>
      <c r="E235">
        <v>5</v>
      </c>
      <c r="F235">
        <v>4.6625754309999996</v>
      </c>
      <c r="G235">
        <v>21.758732989999999</v>
      </c>
      <c r="H235">
        <v>24.373107319999999</v>
      </c>
      <c r="J235">
        <v>11.1</v>
      </c>
      <c r="K235">
        <v>1</v>
      </c>
      <c r="L235">
        <v>1.86</v>
      </c>
    </row>
    <row r="236" spans="1:12" x14ac:dyDescent="0.35">
      <c r="A236" t="s">
        <v>285</v>
      </c>
      <c r="B236" t="s">
        <v>223</v>
      </c>
      <c r="C236">
        <v>27</v>
      </c>
      <c r="D236">
        <v>0.47123889800000002</v>
      </c>
      <c r="E236">
        <v>5</v>
      </c>
      <c r="F236">
        <v>2.5476272469999999</v>
      </c>
      <c r="G236">
        <v>10.035073430000001</v>
      </c>
      <c r="H236">
        <v>13.3174451</v>
      </c>
      <c r="J236">
        <v>6.4</v>
      </c>
      <c r="K236">
        <v>1</v>
      </c>
      <c r="L236">
        <v>2.2999999999999998</v>
      </c>
    </row>
    <row r="237" spans="1:12" x14ac:dyDescent="0.35">
      <c r="A237" t="s">
        <v>285</v>
      </c>
      <c r="B237" t="s">
        <v>224</v>
      </c>
      <c r="C237">
        <v>48</v>
      </c>
      <c r="D237">
        <v>0.83775804099999995</v>
      </c>
      <c r="E237">
        <v>5</v>
      </c>
      <c r="F237">
        <v>5.5530625740000001</v>
      </c>
      <c r="G237">
        <v>26.694914489999999</v>
      </c>
      <c r="H237">
        <v>29.028032270000001</v>
      </c>
      <c r="J237">
        <v>11.6</v>
      </c>
      <c r="K237">
        <v>1</v>
      </c>
      <c r="L237">
        <v>2.5</v>
      </c>
    </row>
    <row r="238" spans="1:12" x14ac:dyDescent="0.35">
      <c r="A238" t="s">
        <v>285</v>
      </c>
      <c r="B238" t="s">
        <v>225</v>
      </c>
      <c r="C238">
        <v>51</v>
      </c>
      <c r="D238">
        <v>0.89011791900000004</v>
      </c>
      <c r="E238">
        <v>5</v>
      </c>
      <c r="F238">
        <v>6.1744857829999997</v>
      </c>
      <c r="G238">
        <v>30.139610770000001</v>
      </c>
      <c r="H238">
        <v>32.276454690000001</v>
      </c>
      <c r="I238">
        <v>77</v>
      </c>
      <c r="J238">
        <v>15.3</v>
      </c>
      <c r="K238">
        <v>1</v>
      </c>
      <c r="L238">
        <v>0</v>
      </c>
    </row>
    <row r="239" spans="1:12" x14ac:dyDescent="0.35">
      <c r="A239" t="s">
        <v>285</v>
      </c>
      <c r="B239" t="s">
        <v>226</v>
      </c>
      <c r="C239">
        <v>16</v>
      </c>
      <c r="D239">
        <v>0.27925267999999998</v>
      </c>
      <c r="E239">
        <v>5</v>
      </c>
      <c r="F239">
        <v>1.4337269290000001</v>
      </c>
      <c r="G239">
        <v>3.8604596940000002</v>
      </c>
      <c r="H239">
        <v>7.4946520059999999</v>
      </c>
      <c r="J239">
        <v>3.3</v>
      </c>
      <c r="K239">
        <v>1</v>
      </c>
      <c r="L239">
        <v>1.7</v>
      </c>
    </row>
    <row r="240" spans="1:12" x14ac:dyDescent="0.35">
      <c r="A240" t="s">
        <v>285</v>
      </c>
      <c r="B240" t="s">
        <v>227</v>
      </c>
      <c r="C240">
        <v>38</v>
      </c>
      <c r="D240">
        <v>0.663225116</v>
      </c>
      <c r="E240">
        <v>5</v>
      </c>
      <c r="F240">
        <v>3.9064281329999999</v>
      </c>
      <c r="G240">
        <v>17.56722912</v>
      </c>
      <c r="H240">
        <v>20.420429339999998</v>
      </c>
      <c r="J240">
        <v>13.8</v>
      </c>
      <c r="K240">
        <v>1</v>
      </c>
      <c r="L240">
        <v>1.31</v>
      </c>
    </row>
    <row r="241" spans="1:12" x14ac:dyDescent="0.35">
      <c r="A241" t="s">
        <v>285</v>
      </c>
      <c r="B241" t="s">
        <v>228</v>
      </c>
      <c r="C241">
        <v>37</v>
      </c>
      <c r="D241">
        <v>0.64577182300000002</v>
      </c>
      <c r="E241">
        <v>5</v>
      </c>
      <c r="F241">
        <v>3.767770251</v>
      </c>
      <c r="G241">
        <v>16.79861558</v>
      </c>
      <c r="H241">
        <v>19.695610299999998</v>
      </c>
      <c r="J241">
        <v>10</v>
      </c>
      <c r="K241">
        <v>1</v>
      </c>
      <c r="L241">
        <v>2.2000000000000002</v>
      </c>
    </row>
    <row r="242" spans="1:12" x14ac:dyDescent="0.35">
      <c r="A242" t="s">
        <v>285</v>
      </c>
      <c r="B242" t="s">
        <v>229</v>
      </c>
      <c r="C242">
        <v>30</v>
      </c>
      <c r="D242">
        <v>0.52359877600000004</v>
      </c>
      <c r="E242">
        <v>5</v>
      </c>
      <c r="F242">
        <v>2.8867513460000001</v>
      </c>
      <c r="G242">
        <v>11.91491877</v>
      </c>
      <c r="H242">
        <v>15.090179539999999</v>
      </c>
      <c r="J242">
        <v>9.4</v>
      </c>
      <c r="K242">
        <v>1</v>
      </c>
      <c r="L242">
        <v>2</v>
      </c>
    </row>
    <row r="243" spans="1:12" x14ac:dyDescent="0.35">
      <c r="A243" t="s">
        <v>285</v>
      </c>
      <c r="B243" t="s">
        <v>230</v>
      </c>
      <c r="F243">
        <v>1.4</v>
      </c>
      <c r="G243">
        <v>3.6735033260000001</v>
      </c>
      <c r="H243">
        <v>7.3183481439999998</v>
      </c>
      <c r="J243">
        <v>11.2</v>
      </c>
      <c r="K243">
        <v>0</v>
      </c>
      <c r="L243">
        <v>1.25</v>
      </c>
    </row>
    <row r="244" spans="1:12" x14ac:dyDescent="0.35">
      <c r="A244" t="s">
        <v>285</v>
      </c>
      <c r="B244" t="s">
        <v>231</v>
      </c>
      <c r="C244">
        <v>41</v>
      </c>
      <c r="D244">
        <v>0.715584993</v>
      </c>
      <c r="E244">
        <v>5</v>
      </c>
      <c r="F244">
        <v>4.3464336890000004</v>
      </c>
      <c r="G244">
        <v>20.006284310000002</v>
      </c>
      <c r="H244">
        <v>22.720510659999999</v>
      </c>
      <c r="J244">
        <v>11.1</v>
      </c>
      <c r="K244">
        <v>1</v>
      </c>
      <c r="L244">
        <v>1.4</v>
      </c>
    </row>
    <row r="245" spans="1:12" x14ac:dyDescent="0.35">
      <c r="A245" t="s">
        <v>285</v>
      </c>
      <c r="B245" t="s">
        <v>232</v>
      </c>
      <c r="F245">
        <v>1.63</v>
      </c>
      <c r="G245">
        <v>4.9484478940000001</v>
      </c>
      <c r="H245">
        <v>8.5206481969999999</v>
      </c>
      <c r="J245">
        <v>5</v>
      </c>
      <c r="K245">
        <v>0</v>
      </c>
      <c r="L245">
        <v>1.24</v>
      </c>
    </row>
    <row r="246" spans="1:12" x14ac:dyDescent="0.35">
      <c r="A246" t="s">
        <v>285</v>
      </c>
      <c r="B246" t="s">
        <v>233</v>
      </c>
      <c r="C246">
        <v>42</v>
      </c>
      <c r="D246">
        <v>0.73303828599999998</v>
      </c>
      <c r="E246">
        <v>5</v>
      </c>
      <c r="F246">
        <v>4.5020202210000004</v>
      </c>
      <c r="G246">
        <v>20.868737370000002</v>
      </c>
      <c r="H246">
        <v>23.53382238</v>
      </c>
      <c r="J246">
        <v>12.4</v>
      </c>
      <c r="K246">
        <v>1</v>
      </c>
      <c r="L246">
        <v>0.97</v>
      </c>
    </row>
    <row r="247" spans="1:12" x14ac:dyDescent="0.35">
      <c r="A247" t="s">
        <v>285</v>
      </c>
      <c r="B247" t="s">
        <v>234</v>
      </c>
      <c r="C247">
        <v>45</v>
      </c>
      <c r="D247">
        <v>0.78539816299999998</v>
      </c>
      <c r="E247">
        <v>5</v>
      </c>
      <c r="F247">
        <v>5</v>
      </c>
      <c r="G247">
        <v>23.629157429999999</v>
      </c>
      <c r="H247">
        <v>26.13695766</v>
      </c>
      <c r="J247">
        <v>13.5</v>
      </c>
      <c r="K247">
        <v>1</v>
      </c>
      <c r="L247">
        <v>1.9</v>
      </c>
    </row>
    <row r="248" spans="1:12" x14ac:dyDescent="0.35">
      <c r="A248" t="s">
        <v>285</v>
      </c>
      <c r="B248" t="s">
        <v>235</v>
      </c>
      <c r="C248">
        <v>36</v>
      </c>
      <c r="D248">
        <v>0.62831853100000001</v>
      </c>
      <c r="E248">
        <v>5</v>
      </c>
      <c r="F248">
        <v>3.6327126399999998</v>
      </c>
      <c r="G248">
        <v>16.0499592</v>
      </c>
      <c r="H248">
        <v>18.989611289999999</v>
      </c>
      <c r="J248">
        <v>10.5</v>
      </c>
      <c r="K248">
        <v>1</v>
      </c>
      <c r="L248">
        <v>2.2999999999999998</v>
      </c>
    </row>
    <row r="249" spans="1:12" x14ac:dyDescent="0.35">
      <c r="A249" t="s">
        <v>285</v>
      </c>
      <c r="B249" t="s">
        <v>236</v>
      </c>
      <c r="C249">
        <v>35</v>
      </c>
      <c r="D249">
        <v>0.61086523800000003</v>
      </c>
      <c r="E249">
        <v>5</v>
      </c>
      <c r="F249">
        <v>3.5010376910000001</v>
      </c>
      <c r="G249">
        <v>15.320053720000001</v>
      </c>
      <c r="H249">
        <v>18.301294779999999</v>
      </c>
      <c r="I249">
        <v>90</v>
      </c>
      <c r="J249">
        <v>11</v>
      </c>
      <c r="K249">
        <v>1</v>
      </c>
      <c r="L249">
        <v>0</v>
      </c>
    </row>
    <row r="250" spans="1:12" x14ac:dyDescent="0.35">
      <c r="A250" t="s">
        <v>285</v>
      </c>
      <c r="B250" t="s">
        <v>237</v>
      </c>
      <c r="F250">
        <v>1.36</v>
      </c>
      <c r="G250">
        <v>3.4517738360000001</v>
      </c>
      <c r="H250">
        <v>7.1092524829999997</v>
      </c>
      <c r="J250">
        <v>4.5</v>
      </c>
      <c r="K250">
        <v>0</v>
      </c>
      <c r="L250">
        <v>0.45</v>
      </c>
    </row>
    <row r="251" spans="1:12" x14ac:dyDescent="0.35">
      <c r="A251" t="s">
        <v>285</v>
      </c>
      <c r="B251" t="s">
        <v>238</v>
      </c>
      <c r="C251">
        <v>38.5</v>
      </c>
      <c r="D251">
        <v>0.67195176199999995</v>
      </c>
      <c r="E251">
        <v>5</v>
      </c>
      <c r="F251">
        <v>3.9771795829999999</v>
      </c>
      <c r="G251">
        <v>17.95942119</v>
      </c>
      <c r="H251">
        <v>20.790274870000001</v>
      </c>
      <c r="J251">
        <v>11.2</v>
      </c>
      <c r="K251">
        <v>1</v>
      </c>
      <c r="L251">
        <v>0.96</v>
      </c>
    </row>
    <row r="252" spans="1:12" x14ac:dyDescent="0.35">
      <c r="A252" t="s">
        <v>285</v>
      </c>
      <c r="B252" t="s">
        <v>239</v>
      </c>
      <c r="F252">
        <v>1.6659999999999999</v>
      </c>
      <c r="G252">
        <v>5.1480044349999998</v>
      </c>
      <c r="H252">
        <v>8.7088342920000006</v>
      </c>
      <c r="J252">
        <v>5.2</v>
      </c>
      <c r="K252">
        <v>0</v>
      </c>
      <c r="L252">
        <v>2.0299999999999998</v>
      </c>
    </row>
    <row r="253" spans="1:12" x14ac:dyDescent="0.35">
      <c r="A253" t="s">
        <v>285</v>
      </c>
      <c r="B253" t="s">
        <v>240</v>
      </c>
      <c r="F253">
        <v>2.04</v>
      </c>
      <c r="G253">
        <v>7.2211751660000001</v>
      </c>
      <c r="H253">
        <v>10.66387872</v>
      </c>
      <c r="J253">
        <v>5.0999999999999996</v>
      </c>
      <c r="K253">
        <v>0</v>
      </c>
      <c r="L253">
        <v>2.2599999999999998</v>
      </c>
    </row>
    <row r="254" spans="1:12" x14ac:dyDescent="0.35">
      <c r="A254" t="s">
        <v>285</v>
      </c>
      <c r="B254" t="s">
        <v>241</v>
      </c>
      <c r="F254">
        <v>1.35</v>
      </c>
      <c r="G254">
        <v>3.3963414630000002</v>
      </c>
      <c r="H254">
        <v>7.0569785679999999</v>
      </c>
      <c r="J254">
        <v>2.9</v>
      </c>
      <c r="K254">
        <v>0</v>
      </c>
      <c r="L254">
        <v>2.38</v>
      </c>
    </row>
    <row r="255" spans="1:12" x14ac:dyDescent="0.35">
      <c r="A255" t="s">
        <v>285</v>
      </c>
      <c r="B255" t="s">
        <v>242</v>
      </c>
      <c r="F255">
        <v>1.48</v>
      </c>
      <c r="G255">
        <v>4.1169623059999996</v>
      </c>
      <c r="H255">
        <v>7.7365394670000001</v>
      </c>
      <c r="J255">
        <v>5.6</v>
      </c>
      <c r="K255">
        <v>0</v>
      </c>
      <c r="L255">
        <v>2.5499999999999998</v>
      </c>
    </row>
    <row r="256" spans="1:12" x14ac:dyDescent="0.35">
      <c r="A256" t="s">
        <v>285</v>
      </c>
      <c r="B256" t="s">
        <v>243</v>
      </c>
      <c r="F256">
        <v>2.25</v>
      </c>
      <c r="G256">
        <v>8.3852549889999999</v>
      </c>
      <c r="H256">
        <v>11.761630950000001</v>
      </c>
      <c r="J256">
        <v>7.7</v>
      </c>
      <c r="K256">
        <v>0</v>
      </c>
      <c r="L256">
        <v>3</v>
      </c>
    </row>
    <row r="257" spans="1:12" x14ac:dyDescent="0.35">
      <c r="A257" t="s">
        <v>285</v>
      </c>
      <c r="B257" t="s">
        <v>244</v>
      </c>
      <c r="C257">
        <v>14</v>
      </c>
      <c r="D257">
        <v>0.24434609500000001</v>
      </c>
      <c r="E257">
        <v>5</v>
      </c>
      <c r="F257">
        <v>1.246640014</v>
      </c>
      <c r="G257">
        <v>2.82339254</v>
      </c>
      <c r="H257">
        <v>6.5166754530000004</v>
      </c>
      <c r="J257">
        <v>6.5</v>
      </c>
      <c r="K257">
        <v>1</v>
      </c>
      <c r="L257">
        <v>4</v>
      </c>
    </row>
    <row r="258" spans="1:12" x14ac:dyDescent="0.35">
      <c r="A258" t="s">
        <v>285</v>
      </c>
      <c r="B258" t="s">
        <v>245</v>
      </c>
      <c r="C258">
        <v>32</v>
      </c>
      <c r="D258">
        <v>0.55850536100000003</v>
      </c>
      <c r="E258">
        <v>5</v>
      </c>
      <c r="F258">
        <v>3.1243467599999999</v>
      </c>
      <c r="G258">
        <v>13.23196652</v>
      </c>
      <c r="H258">
        <v>16.332183789999998</v>
      </c>
      <c r="J258">
        <v>8</v>
      </c>
      <c r="K258">
        <v>1</v>
      </c>
      <c r="L258">
        <v>5.4</v>
      </c>
    </row>
    <row r="259" spans="1:12" x14ac:dyDescent="0.35">
      <c r="A259" t="s">
        <v>285</v>
      </c>
      <c r="B259" t="s">
        <v>246</v>
      </c>
      <c r="C259">
        <v>38</v>
      </c>
      <c r="D259">
        <v>0.663225116</v>
      </c>
      <c r="E259">
        <v>5</v>
      </c>
      <c r="F259">
        <v>3.9064281329999999</v>
      </c>
      <c r="G259">
        <v>17.56722912</v>
      </c>
      <c r="H259">
        <v>20.420429339999998</v>
      </c>
      <c r="J259">
        <v>17</v>
      </c>
      <c r="K259">
        <v>1</v>
      </c>
      <c r="L259">
        <v>6.94</v>
      </c>
    </row>
    <row r="260" spans="1:12" x14ac:dyDescent="0.35">
      <c r="A260" t="s">
        <v>285</v>
      </c>
      <c r="B260" t="s">
        <v>258</v>
      </c>
      <c r="C260">
        <v>59.5</v>
      </c>
      <c r="D260">
        <v>1.0384709050000001</v>
      </c>
      <c r="E260">
        <v>5</v>
      </c>
      <c r="F260">
        <v>8.4883155969999997</v>
      </c>
      <c r="G260">
        <v>42.965718379999998</v>
      </c>
      <c r="H260">
        <v>44.37174907</v>
      </c>
      <c r="I260">
        <v>92</v>
      </c>
      <c r="J260">
        <v>20</v>
      </c>
      <c r="K260">
        <v>1</v>
      </c>
      <c r="L260">
        <v>0</v>
      </c>
    </row>
    <row r="261" spans="1:12" x14ac:dyDescent="0.35">
      <c r="A261" t="s">
        <v>285</v>
      </c>
      <c r="B261" t="s">
        <v>259</v>
      </c>
      <c r="C261">
        <v>10</v>
      </c>
      <c r="D261">
        <v>0.17453292500000001</v>
      </c>
      <c r="E261">
        <v>5</v>
      </c>
      <c r="F261">
        <v>0.881634904</v>
      </c>
      <c r="G261">
        <v>0.80008261400000003</v>
      </c>
      <c r="H261">
        <v>4.6086508290000001</v>
      </c>
      <c r="J261">
        <v>6.9</v>
      </c>
      <c r="K261">
        <v>1</v>
      </c>
      <c r="L261">
        <v>0.52</v>
      </c>
    </row>
    <row r="262" spans="1:12" x14ac:dyDescent="0.35">
      <c r="A262" t="s">
        <v>285</v>
      </c>
      <c r="B262" t="s">
        <v>260</v>
      </c>
      <c r="F262">
        <v>0.76</v>
      </c>
      <c r="G262">
        <v>0.12583148599999999</v>
      </c>
      <c r="H262">
        <v>3.9728175640000001</v>
      </c>
      <c r="J262">
        <v>2</v>
      </c>
      <c r="K262">
        <v>0</v>
      </c>
      <c r="L262">
        <v>0.74</v>
      </c>
    </row>
    <row r="263" spans="1:12" x14ac:dyDescent="0.35">
      <c r="A263" t="s">
        <v>285</v>
      </c>
      <c r="B263" t="s">
        <v>261</v>
      </c>
      <c r="C263">
        <v>37</v>
      </c>
      <c r="D263">
        <v>0.64577182300000002</v>
      </c>
      <c r="E263">
        <v>5</v>
      </c>
      <c r="F263">
        <v>3.767770251</v>
      </c>
      <c r="G263">
        <v>16.79861558</v>
      </c>
      <c r="H263">
        <v>19.695610299999998</v>
      </c>
      <c r="J263">
        <v>11.5</v>
      </c>
      <c r="K263">
        <v>1</v>
      </c>
      <c r="L263">
        <v>1.3</v>
      </c>
    </row>
    <row r="264" spans="1:12" x14ac:dyDescent="0.35">
      <c r="A264" t="s">
        <v>285</v>
      </c>
      <c r="B264" t="s">
        <v>262</v>
      </c>
      <c r="C264">
        <v>62</v>
      </c>
      <c r="D264">
        <v>1.0821041360000001</v>
      </c>
      <c r="E264">
        <v>5</v>
      </c>
      <c r="F264">
        <v>9.4036323270000004</v>
      </c>
      <c r="G264">
        <v>48.039536179999999</v>
      </c>
      <c r="H264">
        <v>49.156467990000003</v>
      </c>
      <c r="J264">
        <v>26</v>
      </c>
      <c r="K264">
        <v>1</v>
      </c>
      <c r="L264">
        <v>1.45</v>
      </c>
    </row>
    <row r="265" spans="1:12" x14ac:dyDescent="0.35">
      <c r="A265" t="s">
        <v>285</v>
      </c>
      <c r="B265" t="s">
        <v>263</v>
      </c>
      <c r="C265">
        <v>8</v>
      </c>
      <c r="D265">
        <v>0.13962633999999999</v>
      </c>
      <c r="E265">
        <v>5</v>
      </c>
      <c r="F265">
        <v>0.70270417399999996</v>
      </c>
      <c r="G265">
        <v>-0.19177287400000001</v>
      </c>
      <c r="H265">
        <v>3.673309846</v>
      </c>
      <c r="J265">
        <v>4.4000000000000004</v>
      </c>
      <c r="K265">
        <v>1</v>
      </c>
      <c r="L265">
        <v>1.58</v>
      </c>
    </row>
    <row r="266" spans="1:12" x14ac:dyDescent="0.35">
      <c r="A266" t="s">
        <v>285</v>
      </c>
      <c r="B266" t="s">
        <v>264</v>
      </c>
      <c r="C266">
        <v>18</v>
      </c>
      <c r="D266">
        <v>0.31415926500000002</v>
      </c>
      <c r="E266">
        <v>5</v>
      </c>
      <c r="F266">
        <v>1.624598481</v>
      </c>
      <c r="G266">
        <v>4.9185059930000001</v>
      </c>
      <c r="H266">
        <v>8.4924123429999998</v>
      </c>
      <c r="J266">
        <v>5.8</v>
      </c>
      <c r="K266">
        <v>1</v>
      </c>
      <c r="L266">
        <v>1.51</v>
      </c>
    </row>
    <row r="267" spans="1:12" x14ac:dyDescent="0.35">
      <c r="A267" t="s">
        <v>285</v>
      </c>
      <c r="B267" t="s">
        <v>265</v>
      </c>
      <c r="C267">
        <v>55</v>
      </c>
      <c r="D267">
        <v>0.95993108900000002</v>
      </c>
      <c r="E267">
        <v>5</v>
      </c>
      <c r="F267">
        <v>7.1407400340000002</v>
      </c>
      <c r="G267">
        <v>35.495787329999999</v>
      </c>
      <c r="H267">
        <v>37.327443979999998</v>
      </c>
      <c r="J267">
        <v>16.3</v>
      </c>
      <c r="K267">
        <v>1</v>
      </c>
      <c r="L267">
        <v>2.23</v>
      </c>
    </row>
    <row r="268" spans="1:12" x14ac:dyDescent="0.35">
      <c r="A268" t="s">
        <v>285</v>
      </c>
      <c r="B268" t="s">
        <v>266</v>
      </c>
      <c r="C268">
        <v>59</v>
      </c>
      <c r="D268">
        <v>1.0297442590000001</v>
      </c>
      <c r="E268">
        <v>5</v>
      </c>
      <c r="F268">
        <v>8.3213974119999996</v>
      </c>
      <c r="G268">
        <v>42.040451279999999</v>
      </c>
      <c r="H268">
        <v>43.499202359999998</v>
      </c>
      <c r="J268">
        <v>18.7</v>
      </c>
      <c r="K268">
        <v>1</v>
      </c>
      <c r="L268">
        <v>2.5</v>
      </c>
    </row>
    <row r="269" spans="1:12" x14ac:dyDescent="0.35">
      <c r="A269" t="s">
        <v>285</v>
      </c>
      <c r="B269" t="s">
        <v>267</v>
      </c>
      <c r="C269">
        <v>64</v>
      </c>
      <c r="D269">
        <v>1.117010721</v>
      </c>
      <c r="E269">
        <v>5</v>
      </c>
      <c r="F269">
        <v>10.25151921</v>
      </c>
      <c r="G269">
        <v>52.739574320000003</v>
      </c>
      <c r="H269">
        <v>53.58870469</v>
      </c>
      <c r="I269">
        <v>137</v>
      </c>
      <c r="J269">
        <v>19.3</v>
      </c>
      <c r="K269">
        <v>1</v>
      </c>
      <c r="L269">
        <v>0</v>
      </c>
    </row>
    <row r="270" spans="1:12" x14ac:dyDescent="0.35">
      <c r="A270" t="s">
        <v>285</v>
      </c>
      <c r="B270" t="s">
        <v>268</v>
      </c>
      <c r="C270">
        <v>65</v>
      </c>
      <c r="D270">
        <v>1.134464014</v>
      </c>
      <c r="E270">
        <v>5</v>
      </c>
      <c r="F270">
        <v>10.722534599999999</v>
      </c>
      <c r="G270">
        <v>55.350524399999998</v>
      </c>
      <c r="H270">
        <v>56.050886579999997</v>
      </c>
      <c r="J270">
        <v>31</v>
      </c>
      <c r="K270">
        <v>1</v>
      </c>
      <c r="L270">
        <v>1.34</v>
      </c>
    </row>
    <row r="271" spans="1:12" x14ac:dyDescent="0.35">
      <c r="A271" t="s">
        <v>285</v>
      </c>
      <c r="B271" t="s">
        <v>269</v>
      </c>
      <c r="C271">
        <v>18</v>
      </c>
      <c r="D271">
        <v>0.31415926500000002</v>
      </c>
      <c r="E271">
        <v>5</v>
      </c>
      <c r="F271">
        <v>1.624598481</v>
      </c>
      <c r="G271">
        <v>4.9185059930000001</v>
      </c>
      <c r="H271">
        <v>8.4924123429999998</v>
      </c>
      <c r="J271">
        <v>9.3000000000000007</v>
      </c>
      <c r="K271">
        <v>1</v>
      </c>
      <c r="L271">
        <v>1.03</v>
      </c>
    </row>
    <row r="272" spans="1:12" x14ac:dyDescent="0.35">
      <c r="A272" t="s">
        <v>285</v>
      </c>
      <c r="B272" t="s">
        <v>270</v>
      </c>
      <c r="C272">
        <v>74</v>
      </c>
      <c r="D272">
        <v>1.291543646</v>
      </c>
      <c r="E272">
        <v>5</v>
      </c>
      <c r="F272">
        <v>17.437072220000001</v>
      </c>
      <c r="G272">
        <v>92.570799440000002</v>
      </c>
      <c r="H272">
        <v>91.150403659999995</v>
      </c>
      <c r="J272">
        <v>33</v>
      </c>
      <c r="K272">
        <v>1</v>
      </c>
      <c r="L272">
        <v>1.7</v>
      </c>
    </row>
    <row r="273" spans="1:12" x14ac:dyDescent="0.35">
      <c r="A273" t="s">
        <v>285</v>
      </c>
      <c r="B273" t="s">
        <v>271</v>
      </c>
      <c r="F273">
        <v>1.75</v>
      </c>
      <c r="G273">
        <v>5.6136363640000004</v>
      </c>
      <c r="H273">
        <v>9.1479351799999993</v>
      </c>
      <c r="J273">
        <v>8.6</v>
      </c>
      <c r="K273">
        <v>0</v>
      </c>
      <c r="L273">
        <v>2.95</v>
      </c>
    </row>
    <row r="274" spans="1:12" x14ac:dyDescent="0.35">
      <c r="A274" t="s">
        <v>285</v>
      </c>
      <c r="B274" t="s">
        <v>272</v>
      </c>
      <c r="C274">
        <v>60</v>
      </c>
      <c r="D274">
        <v>1.047197551</v>
      </c>
      <c r="E274">
        <v>5</v>
      </c>
      <c r="F274">
        <v>8.6602540379999997</v>
      </c>
      <c r="G274">
        <v>43.918813960000001</v>
      </c>
      <c r="H274">
        <v>45.270538620000004</v>
      </c>
      <c r="J274">
        <v>18.399999999999999</v>
      </c>
      <c r="K274">
        <v>1</v>
      </c>
      <c r="L274">
        <v>1.75</v>
      </c>
    </row>
    <row r="275" spans="1:12" x14ac:dyDescent="0.35">
      <c r="A275" t="s">
        <v>285</v>
      </c>
      <c r="B275" t="s">
        <v>273</v>
      </c>
      <c r="C275">
        <v>36</v>
      </c>
      <c r="D275">
        <v>0.62831853100000001</v>
      </c>
      <c r="E275">
        <v>5</v>
      </c>
      <c r="F275">
        <v>3.6327126399999998</v>
      </c>
      <c r="G275">
        <v>16.0499592</v>
      </c>
      <c r="H275">
        <v>18.989611289999999</v>
      </c>
      <c r="J275">
        <v>11</v>
      </c>
      <c r="K275">
        <v>1</v>
      </c>
      <c r="L275">
        <v>1.1499999999999999</v>
      </c>
    </row>
    <row r="276" spans="1:12" x14ac:dyDescent="0.35">
      <c r="A276" t="s">
        <v>285</v>
      </c>
      <c r="B276" t="s">
        <v>274</v>
      </c>
      <c r="C276">
        <v>60</v>
      </c>
      <c r="D276">
        <v>1.047197551</v>
      </c>
      <c r="E276">
        <v>5</v>
      </c>
      <c r="F276">
        <v>8.6602540379999997</v>
      </c>
      <c r="G276">
        <v>43.918813960000001</v>
      </c>
      <c r="H276">
        <v>45.270538620000004</v>
      </c>
      <c r="J276">
        <v>36.5</v>
      </c>
      <c r="K276">
        <v>1</v>
      </c>
      <c r="L276">
        <v>1.42</v>
      </c>
    </row>
    <row r="277" spans="1:12" x14ac:dyDescent="0.35">
      <c r="A277" t="s">
        <v>285</v>
      </c>
      <c r="B277" t="s">
        <v>275</v>
      </c>
      <c r="C277">
        <v>69</v>
      </c>
      <c r="D277">
        <v>1.2042771839999999</v>
      </c>
      <c r="E277">
        <v>5</v>
      </c>
      <c r="F277">
        <v>13.025445319999999</v>
      </c>
      <c r="G277">
        <v>68.116104899999996</v>
      </c>
      <c r="H277">
        <v>68.089102580000002</v>
      </c>
      <c r="J277">
        <v>20.8</v>
      </c>
      <c r="K277">
        <v>1</v>
      </c>
      <c r="L277">
        <v>1.65</v>
      </c>
    </row>
    <row r="278" spans="1:12" x14ac:dyDescent="0.35">
      <c r="A278" t="s">
        <v>285</v>
      </c>
      <c r="B278" t="s">
        <v>276</v>
      </c>
      <c r="C278">
        <v>56</v>
      </c>
      <c r="D278">
        <v>0.97738438100000002</v>
      </c>
      <c r="E278">
        <v>5</v>
      </c>
      <c r="F278">
        <v>7.412804843</v>
      </c>
      <c r="G278">
        <v>40.353635930000003</v>
      </c>
      <c r="H278">
        <v>38.749633260000003</v>
      </c>
      <c r="I278">
        <v>121</v>
      </c>
      <c r="J278">
        <v>16.600000000000001</v>
      </c>
      <c r="K278">
        <v>1</v>
      </c>
      <c r="L278">
        <v>0</v>
      </c>
    </row>
    <row r="279" spans="1:12" x14ac:dyDescent="0.35">
      <c r="A279" t="s">
        <v>285</v>
      </c>
      <c r="B279" t="s">
        <v>277</v>
      </c>
      <c r="F279">
        <v>0.78</v>
      </c>
      <c r="G279">
        <v>0.23669623100000001</v>
      </c>
      <c r="H279">
        <v>4.0773653950000002</v>
      </c>
      <c r="J279">
        <v>1.8</v>
      </c>
      <c r="K279">
        <v>0</v>
      </c>
      <c r="L279">
        <v>1.3</v>
      </c>
    </row>
    <row r="280" spans="1:12" x14ac:dyDescent="0.35">
      <c r="A280" t="s">
        <v>285</v>
      </c>
      <c r="B280" t="s">
        <v>278</v>
      </c>
      <c r="C280">
        <v>52</v>
      </c>
      <c r="D280">
        <v>0.90757121100000004</v>
      </c>
      <c r="E280">
        <v>5</v>
      </c>
      <c r="F280">
        <v>6.3997081610000004</v>
      </c>
      <c r="G280">
        <v>34.737800669999999</v>
      </c>
      <c r="H280">
        <v>33.453780250000001</v>
      </c>
      <c r="J280">
        <v>26</v>
      </c>
      <c r="K280">
        <v>1</v>
      </c>
      <c r="L280">
        <v>0.87</v>
      </c>
    </row>
    <row r="281" spans="1:12" x14ac:dyDescent="0.35">
      <c r="A281" t="s">
        <v>285</v>
      </c>
      <c r="B281" t="s">
        <v>279</v>
      </c>
      <c r="F281">
        <v>1.1499999999999999</v>
      </c>
      <c r="G281">
        <v>2.2876940129999999</v>
      </c>
      <c r="H281">
        <v>6.0115002610000001</v>
      </c>
      <c r="J281">
        <v>2.9</v>
      </c>
      <c r="K281">
        <v>0</v>
      </c>
      <c r="L281">
        <v>0.7</v>
      </c>
    </row>
    <row r="282" spans="1:12" x14ac:dyDescent="0.35">
      <c r="A282" t="s">
        <v>285</v>
      </c>
      <c r="B282" t="s">
        <v>280</v>
      </c>
      <c r="C282">
        <v>64</v>
      </c>
      <c r="D282">
        <v>1.117010721</v>
      </c>
      <c r="E282">
        <v>5</v>
      </c>
      <c r="F282">
        <v>10.25151921</v>
      </c>
      <c r="G282">
        <v>52.739574320000003</v>
      </c>
      <c r="H282">
        <v>53.58870469</v>
      </c>
      <c r="J282">
        <v>22.9</v>
      </c>
      <c r="K282">
        <v>1</v>
      </c>
      <c r="L282">
        <v>1.3</v>
      </c>
    </row>
    <row r="283" spans="1:12" x14ac:dyDescent="0.35">
      <c r="A283" t="s">
        <v>285</v>
      </c>
      <c r="B283" t="s">
        <v>281</v>
      </c>
      <c r="F283">
        <v>1.31</v>
      </c>
      <c r="G283">
        <v>3.1746119730000002</v>
      </c>
      <c r="H283">
        <v>6.8478829059999997</v>
      </c>
      <c r="J283">
        <v>4</v>
      </c>
      <c r="K283">
        <v>0</v>
      </c>
      <c r="L283">
        <v>0.75</v>
      </c>
    </row>
    <row r="284" spans="1:12" x14ac:dyDescent="0.35">
      <c r="A284" t="s">
        <v>285</v>
      </c>
      <c r="B284" t="s">
        <v>282</v>
      </c>
      <c r="C284">
        <v>52</v>
      </c>
      <c r="D284">
        <v>0.90757121100000004</v>
      </c>
      <c r="E284">
        <v>5</v>
      </c>
      <c r="F284">
        <v>6.3997081610000004</v>
      </c>
      <c r="G284">
        <v>31.388071849999999</v>
      </c>
      <c r="H284">
        <v>33.453780250000001</v>
      </c>
      <c r="J284">
        <v>22.3</v>
      </c>
      <c r="K284">
        <v>1</v>
      </c>
      <c r="L284">
        <v>2.0499999999999998</v>
      </c>
    </row>
    <row r="285" spans="1:12" x14ac:dyDescent="0.35">
      <c r="A285" t="s">
        <v>285</v>
      </c>
      <c r="B285" t="s">
        <v>283</v>
      </c>
      <c r="C285">
        <v>67</v>
      </c>
      <c r="D285">
        <v>1.1693705990000001</v>
      </c>
      <c r="E285">
        <v>5</v>
      </c>
      <c r="F285">
        <v>11.779261829999999</v>
      </c>
      <c r="G285">
        <v>61.208214130000002</v>
      </c>
      <c r="H285">
        <v>61.57481353</v>
      </c>
      <c r="J285">
        <v>20.6</v>
      </c>
      <c r="K285">
        <v>1</v>
      </c>
      <c r="L285">
        <v>2.88</v>
      </c>
    </row>
    <row r="286" spans="1:12" x14ac:dyDescent="0.35">
      <c r="A286" t="s">
        <v>285</v>
      </c>
      <c r="B286" t="s">
        <v>284</v>
      </c>
      <c r="C286">
        <v>62</v>
      </c>
      <c r="D286">
        <v>1.0821041360000001</v>
      </c>
      <c r="E286">
        <v>5</v>
      </c>
      <c r="F286">
        <v>9.4036323270000004</v>
      </c>
      <c r="G286">
        <v>48.039536179999999</v>
      </c>
      <c r="H286">
        <v>49.156467990000003</v>
      </c>
      <c r="J286">
        <v>24.6</v>
      </c>
      <c r="K286">
        <v>1</v>
      </c>
      <c r="L286">
        <v>3.08</v>
      </c>
    </row>
    <row r="287" spans="1:12" x14ac:dyDescent="0.35">
      <c r="A287" t="s">
        <v>11</v>
      </c>
      <c r="B287" t="s">
        <v>286</v>
      </c>
      <c r="D287">
        <v>0</v>
      </c>
      <c r="F287">
        <v>0.47199999999999998</v>
      </c>
      <c r="G287" t="s">
        <v>287</v>
      </c>
      <c r="H287">
        <v>2.467328803</v>
      </c>
      <c r="I287">
        <v>21</v>
      </c>
      <c r="J287">
        <v>4.25</v>
      </c>
      <c r="K287">
        <v>0</v>
      </c>
      <c r="L287">
        <v>0</v>
      </c>
    </row>
    <row r="288" spans="1:12" x14ac:dyDescent="0.35">
      <c r="A288" t="s">
        <v>11</v>
      </c>
      <c r="B288" t="s">
        <v>288</v>
      </c>
      <c r="D288">
        <v>0</v>
      </c>
      <c r="F288">
        <v>0.36</v>
      </c>
      <c r="G288" t="s">
        <v>287</v>
      </c>
      <c r="H288">
        <v>1.8818609509999999</v>
      </c>
      <c r="J288">
        <v>2</v>
      </c>
      <c r="K288">
        <v>0</v>
      </c>
      <c r="L288">
        <v>1.2</v>
      </c>
    </row>
    <row r="289" spans="1:12" x14ac:dyDescent="0.35">
      <c r="A289" t="s">
        <v>11</v>
      </c>
      <c r="B289" t="s">
        <v>289</v>
      </c>
      <c r="D289">
        <v>0</v>
      </c>
      <c r="F289">
        <v>1.02</v>
      </c>
      <c r="G289" t="s">
        <v>287</v>
      </c>
      <c r="H289">
        <v>5.331939362</v>
      </c>
      <c r="J289">
        <v>13.6</v>
      </c>
      <c r="K289">
        <v>0</v>
      </c>
      <c r="L289">
        <v>1.47</v>
      </c>
    </row>
    <row r="290" spans="1:12" x14ac:dyDescent="0.35">
      <c r="A290" t="s">
        <v>11</v>
      </c>
      <c r="B290" t="s">
        <v>290</v>
      </c>
      <c r="D290">
        <v>0</v>
      </c>
      <c r="F290">
        <v>0.72199999999999998</v>
      </c>
      <c r="G290" t="s">
        <v>287</v>
      </c>
      <c r="H290">
        <v>3.7741766860000001</v>
      </c>
      <c r="J290">
        <v>3</v>
      </c>
      <c r="K290">
        <v>0</v>
      </c>
      <c r="L290">
        <v>1.9</v>
      </c>
    </row>
    <row r="291" spans="1:12" x14ac:dyDescent="0.35">
      <c r="A291" t="s">
        <v>11</v>
      </c>
      <c r="B291" t="s">
        <v>291</v>
      </c>
      <c r="D291">
        <v>0</v>
      </c>
      <c r="F291">
        <v>0.34</v>
      </c>
      <c r="G291" t="s">
        <v>287</v>
      </c>
      <c r="H291">
        <v>1.7773131209999999</v>
      </c>
      <c r="J291">
        <v>1.5</v>
      </c>
      <c r="K291">
        <v>0</v>
      </c>
      <c r="L291">
        <v>3.13</v>
      </c>
    </row>
    <row r="292" spans="1:12" x14ac:dyDescent="0.35">
      <c r="A292" t="s">
        <v>11</v>
      </c>
      <c r="B292" t="s">
        <v>292</v>
      </c>
      <c r="D292">
        <v>0</v>
      </c>
      <c r="F292">
        <v>0.93</v>
      </c>
      <c r="G292" t="s">
        <v>287</v>
      </c>
      <c r="H292">
        <v>4.8614741239999999</v>
      </c>
      <c r="J292">
        <v>6</v>
      </c>
      <c r="K292">
        <v>0</v>
      </c>
      <c r="L292">
        <v>4.3099999999999996</v>
      </c>
    </row>
    <row r="293" spans="1:12" x14ac:dyDescent="0.35">
      <c r="A293" t="s">
        <v>11</v>
      </c>
      <c r="B293" t="s">
        <v>293</v>
      </c>
      <c r="D293">
        <v>0</v>
      </c>
      <c r="F293">
        <v>0.21199999999999999</v>
      </c>
      <c r="G293" t="s">
        <v>287</v>
      </c>
      <c r="H293">
        <v>1.1082070049999999</v>
      </c>
      <c r="J293">
        <v>2.4</v>
      </c>
      <c r="K293">
        <v>0</v>
      </c>
      <c r="L293">
        <v>4.2</v>
      </c>
    </row>
    <row r="294" spans="1:12" x14ac:dyDescent="0.35">
      <c r="A294" t="s">
        <v>11</v>
      </c>
      <c r="B294" t="s">
        <v>294</v>
      </c>
      <c r="D294">
        <v>0</v>
      </c>
      <c r="F294">
        <v>0.34599999999999997</v>
      </c>
      <c r="G294" t="s">
        <v>287</v>
      </c>
      <c r="H294">
        <v>1.8086774699999999</v>
      </c>
      <c r="J294">
        <v>2</v>
      </c>
      <c r="K294">
        <v>0</v>
      </c>
      <c r="L294">
        <v>7.35</v>
      </c>
    </row>
    <row r="295" spans="1:12" x14ac:dyDescent="0.35">
      <c r="A295" t="s">
        <v>11</v>
      </c>
      <c r="B295" t="s">
        <v>295</v>
      </c>
      <c r="D295">
        <v>0</v>
      </c>
      <c r="F295">
        <v>0.26400000000000001</v>
      </c>
      <c r="G295" t="s">
        <v>287</v>
      </c>
      <c r="H295">
        <v>1.3800313639999999</v>
      </c>
      <c r="J295">
        <v>2.5</v>
      </c>
      <c r="K295">
        <v>0</v>
      </c>
      <c r="L295">
        <v>8.32</v>
      </c>
    </row>
    <row r="296" spans="1:12" x14ac:dyDescent="0.35">
      <c r="A296" t="s">
        <v>11</v>
      </c>
      <c r="B296" t="s">
        <v>296</v>
      </c>
      <c r="D296">
        <v>0</v>
      </c>
      <c r="F296">
        <v>0.33800000000000002</v>
      </c>
      <c r="G296" t="s">
        <v>287</v>
      </c>
      <c r="H296">
        <v>1.766858338</v>
      </c>
      <c r="I296">
        <v>16</v>
      </c>
      <c r="J296">
        <v>1.5</v>
      </c>
      <c r="K296">
        <v>0</v>
      </c>
      <c r="L296">
        <v>0</v>
      </c>
    </row>
    <row r="297" spans="1:12" x14ac:dyDescent="0.35">
      <c r="A297" t="s">
        <v>11</v>
      </c>
      <c r="B297" t="s">
        <v>297</v>
      </c>
      <c r="D297">
        <v>0</v>
      </c>
      <c r="F297">
        <v>0.22</v>
      </c>
      <c r="G297" t="s">
        <v>287</v>
      </c>
      <c r="H297">
        <v>1.150026137</v>
      </c>
      <c r="J297">
        <v>0.8</v>
      </c>
      <c r="K297">
        <v>0</v>
      </c>
      <c r="L297">
        <v>1.27</v>
      </c>
    </row>
    <row r="298" spans="1:12" x14ac:dyDescent="0.35">
      <c r="A298" t="s">
        <v>11</v>
      </c>
      <c r="B298" t="s">
        <v>298</v>
      </c>
      <c r="D298">
        <v>0</v>
      </c>
      <c r="F298">
        <v>0.63600000000000001</v>
      </c>
      <c r="G298" t="s">
        <v>287</v>
      </c>
      <c r="H298">
        <v>3.3246210139999999</v>
      </c>
      <c r="J298">
        <v>4.5999999999999996</v>
      </c>
      <c r="K298">
        <v>0</v>
      </c>
      <c r="L298">
        <v>1.91</v>
      </c>
    </row>
    <row r="299" spans="1:12" x14ac:dyDescent="0.35">
      <c r="A299" t="s">
        <v>11</v>
      </c>
      <c r="B299" t="s">
        <v>299</v>
      </c>
      <c r="D299">
        <v>0</v>
      </c>
      <c r="F299">
        <v>0.23799999999999999</v>
      </c>
      <c r="G299" t="s">
        <v>287</v>
      </c>
      <c r="H299">
        <v>1.244119185</v>
      </c>
      <c r="J299">
        <v>1</v>
      </c>
      <c r="K299">
        <v>0</v>
      </c>
      <c r="L299">
        <v>2.97</v>
      </c>
    </row>
    <row r="300" spans="1:12" x14ac:dyDescent="0.35">
      <c r="A300" t="s">
        <v>11</v>
      </c>
      <c r="B300" t="s">
        <v>300</v>
      </c>
      <c r="D300">
        <v>0</v>
      </c>
      <c r="F300">
        <v>0.13800000000000001</v>
      </c>
      <c r="G300" t="s">
        <v>287</v>
      </c>
      <c r="H300">
        <v>0.72138003100000003</v>
      </c>
      <c r="J300">
        <v>0.8</v>
      </c>
      <c r="K300">
        <v>0</v>
      </c>
      <c r="L300">
        <v>3</v>
      </c>
    </row>
    <row r="301" spans="1:12" x14ac:dyDescent="0.35">
      <c r="A301" t="s">
        <v>11</v>
      </c>
      <c r="B301" t="s">
        <v>301</v>
      </c>
      <c r="D301">
        <v>0</v>
      </c>
      <c r="F301">
        <v>0.19800000000000001</v>
      </c>
      <c r="G301" t="s">
        <v>287</v>
      </c>
      <c r="H301">
        <v>1.035023523</v>
      </c>
      <c r="J301">
        <v>1.2</v>
      </c>
      <c r="K301">
        <v>0</v>
      </c>
      <c r="L301">
        <v>3.22</v>
      </c>
    </row>
    <row r="302" spans="1:12" x14ac:dyDescent="0.35">
      <c r="A302" t="s">
        <v>11</v>
      </c>
      <c r="B302" t="s">
        <v>302</v>
      </c>
      <c r="D302">
        <v>0</v>
      </c>
      <c r="F302">
        <v>0.98</v>
      </c>
      <c r="G302" t="s">
        <v>287</v>
      </c>
      <c r="H302">
        <v>5.1228437009999999</v>
      </c>
      <c r="J302">
        <v>4</v>
      </c>
      <c r="K302">
        <v>0</v>
      </c>
      <c r="L302">
        <v>2.92</v>
      </c>
    </row>
    <row r="303" spans="1:12" x14ac:dyDescent="0.35">
      <c r="A303" t="s">
        <v>11</v>
      </c>
      <c r="B303" t="s">
        <v>303</v>
      </c>
      <c r="D303">
        <v>0</v>
      </c>
      <c r="F303">
        <v>1.45</v>
      </c>
      <c r="G303" t="s">
        <v>287</v>
      </c>
      <c r="H303">
        <v>7.5797177209999997</v>
      </c>
      <c r="J303">
        <v>9.6999999999999993</v>
      </c>
      <c r="K303">
        <v>0</v>
      </c>
      <c r="L303">
        <v>3.85</v>
      </c>
    </row>
    <row r="304" spans="1:12" x14ac:dyDescent="0.35">
      <c r="A304" t="s">
        <v>11</v>
      </c>
      <c r="B304" t="s">
        <v>304</v>
      </c>
      <c r="D304">
        <v>0</v>
      </c>
      <c r="F304">
        <v>0.99199999999999999</v>
      </c>
      <c r="G304" t="s">
        <v>287</v>
      </c>
      <c r="H304">
        <v>5.1855723989999998</v>
      </c>
      <c r="J304">
        <v>4.8</v>
      </c>
      <c r="K304">
        <v>0</v>
      </c>
      <c r="L304">
        <v>4.72</v>
      </c>
    </row>
    <row r="305" spans="1:12" x14ac:dyDescent="0.35">
      <c r="A305" t="s">
        <v>11</v>
      </c>
      <c r="B305" t="s">
        <v>305</v>
      </c>
      <c r="D305">
        <v>0</v>
      </c>
      <c r="F305">
        <v>1.252</v>
      </c>
      <c r="G305" t="s">
        <v>287</v>
      </c>
      <c r="H305">
        <v>6.5446941980000002</v>
      </c>
      <c r="J305">
        <v>6.5</v>
      </c>
      <c r="K305">
        <v>0</v>
      </c>
      <c r="L305">
        <v>4.5999999999999996</v>
      </c>
    </row>
    <row r="306" spans="1:12" x14ac:dyDescent="0.35">
      <c r="A306" t="s">
        <v>11</v>
      </c>
      <c r="B306" t="s">
        <v>306</v>
      </c>
      <c r="D306">
        <v>0</v>
      </c>
      <c r="F306">
        <v>1.55</v>
      </c>
      <c r="G306" t="s">
        <v>287</v>
      </c>
      <c r="H306">
        <v>8.1024568739999996</v>
      </c>
      <c r="J306">
        <v>18.600000000000001</v>
      </c>
      <c r="K306">
        <v>0</v>
      </c>
      <c r="L306">
        <v>4.7</v>
      </c>
    </row>
    <row r="307" spans="1:12" x14ac:dyDescent="0.35">
      <c r="A307" t="s">
        <v>11</v>
      </c>
      <c r="B307" t="s">
        <v>307</v>
      </c>
      <c r="D307">
        <v>0</v>
      </c>
      <c r="F307">
        <v>0.47</v>
      </c>
      <c r="G307" t="s">
        <v>287</v>
      </c>
      <c r="H307">
        <v>2.4568740199999999</v>
      </c>
      <c r="I307">
        <v>21</v>
      </c>
      <c r="J307">
        <v>2</v>
      </c>
      <c r="K307">
        <v>0</v>
      </c>
      <c r="L307">
        <v>0</v>
      </c>
    </row>
    <row r="308" spans="1:12" x14ac:dyDescent="0.35">
      <c r="A308" t="s">
        <v>11</v>
      </c>
      <c r="B308" t="s">
        <v>308</v>
      </c>
      <c r="D308">
        <v>0</v>
      </c>
      <c r="F308">
        <v>0.23</v>
      </c>
      <c r="G308" t="s">
        <v>287</v>
      </c>
      <c r="H308">
        <v>1.202300052</v>
      </c>
      <c r="J308">
        <v>1.4</v>
      </c>
      <c r="K308">
        <v>0</v>
      </c>
      <c r="L308">
        <v>1.35</v>
      </c>
    </row>
    <row r="309" spans="1:12" x14ac:dyDescent="0.35">
      <c r="A309" t="s">
        <v>11</v>
      </c>
      <c r="B309" t="s">
        <v>309</v>
      </c>
      <c r="C309">
        <v>19.5</v>
      </c>
      <c r="D309">
        <v>0.34033920400000001</v>
      </c>
      <c r="E309">
        <v>5</v>
      </c>
      <c r="F309">
        <v>1.7705928630000001</v>
      </c>
      <c r="G309" t="s">
        <v>287</v>
      </c>
      <c r="H309">
        <v>9.2555821359999992</v>
      </c>
      <c r="J309">
        <v>6</v>
      </c>
      <c r="K309">
        <v>0</v>
      </c>
      <c r="L309">
        <v>4.78</v>
      </c>
    </row>
    <row r="310" spans="1:12" x14ac:dyDescent="0.35">
      <c r="A310" t="s">
        <v>11</v>
      </c>
      <c r="B310" t="s">
        <v>310</v>
      </c>
      <c r="D310">
        <v>0</v>
      </c>
      <c r="F310">
        <v>0.35</v>
      </c>
      <c r="G310" t="s">
        <v>287</v>
      </c>
      <c r="H310">
        <v>1.8295870359999999</v>
      </c>
      <c r="J310">
        <v>2.5</v>
      </c>
      <c r="K310">
        <v>0</v>
      </c>
      <c r="L310">
        <v>3.49</v>
      </c>
    </row>
    <row r="311" spans="1:12" x14ac:dyDescent="0.35">
      <c r="A311" t="s">
        <v>11</v>
      </c>
      <c r="B311" t="s">
        <v>311</v>
      </c>
      <c r="D311">
        <v>0</v>
      </c>
      <c r="F311">
        <v>1.3</v>
      </c>
      <c r="G311" t="s">
        <v>287</v>
      </c>
      <c r="H311">
        <v>6.7956089909999999</v>
      </c>
      <c r="J311">
        <v>8</v>
      </c>
      <c r="K311">
        <v>0</v>
      </c>
      <c r="L311">
        <v>4.0999999999999996</v>
      </c>
    </row>
    <row r="312" spans="1:12" x14ac:dyDescent="0.35">
      <c r="A312" t="s">
        <v>11</v>
      </c>
      <c r="B312" t="s">
        <v>312</v>
      </c>
      <c r="D312">
        <v>0</v>
      </c>
      <c r="F312">
        <v>0.35</v>
      </c>
      <c r="G312" t="s">
        <v>287</v>
      </c>
      <c r="H312">
        <v>1.8295870359999999</v>
      </c>
      <c r="J312">
        <v>2</v>
      </c>
      <c r="K312">
        <v>0</v>
      </c>
      <c r="L312">
        <v>7.3</v>
      </c>
    </row>
    <row r="313" spans="1:12" x14ac:dyDescent="0.35">
      <c r="A313" t="s">
        <v>11</v>
      </c>
      <c r="B313" t="s">
        <v>313</v>
      </c>
      <c r="D313">
        <v>0</v>
      </c>
      <c r="F313">
        <v>1.43</v>
      </c>
      <c r="G313" t="s">
        <v>287</v>
      </c>
      <c r="H313">
        <v>7.4751698900000001</v>
      </c>
      <c r="J313">
        <v>5.4</v>
      </c>
      <c r="K313">
        <v>0</v>
      </c>
      <c r="L313">
        <v>9.94</v>
      </c>
    </row>
    <row r="314" spans="1:12" x14ac:dyDescent="0.35">
      <c r="A314" t="s">
        <v>11</v>
      </c>
      <c r="B314" t="s">
        <v>314</v>
      </c>
      <c r="D314">
        <v>0</v>
      </c>
      <c r="F314">
        <v>1.5</v>
      </c>
      <c r="G314" t="s">
        <v>287</v>
      </c>
      <c r="H314">
        <v>7.8410872969999996</v>
      </c>
      <c r="J314">
        <v>6.7</v>
      </c>
      <c r="K314">
        <v>0</v>
      </c>
      <c r="L314">
        <v>4.9400000000000004</v>
      </c>
    </row>
    <row r="315" spans="1:12" x14ac:dyDescent="0.35">
      <c r="A315" t="s">
        <v>11</v>
      </c>
      <c r="B315" t="s">
        <v>315</v>
      </c>
      <c r="D315">
        <v>0</v>
      </c>
      <c r="F315">
        <v>0.22</v>
      </c>
      <c r="G315" t="s">
        <v>287</v>
      </c>
      <c r="H315">
        <v>1.150026137</v>
      </c>
      <c r="J315">
        <v>1.5</v>
      </c>
      <c r="K315">
        <v>0</v>
      </c>
      <c r="L315">
        <v>6.45</v>
      </c>
    </row>
    <row r="316" spans="1:12" x14ac:dyDescent="0.35">
      <c r="A316" t="s">
        <v>11</v>
      </c>
      <c r="B316" t="s">
        <v>316</v>
      </c>
      <c r="D316">
        <v>0</v>
      </c>
      <c r="F316">
        <v>1.9</v>
      </c>
      <c r="G316" t="s">
        <v>287</v>
      </c>
      <c r="H316">
        <v>9.9320439100000009</v>
      </c>
      <c r="J316">
        <v>7</v>
      </c>
      <c r="K316">
        <v>0</v>
      </c>
      <c r="L316">
        <v>10.84</v>
      </c>
    </row>
    <row r="317" spans="1:12" x14ac:dyDescent="0.35">
      <c r="A317" t="s">
        <v>11</v>
      </c>
      <c r="B317" t="s">
        <v>317</v>
      </c>
      <c r="D317">
        <v>0</v>
      </c>
      <c r="F317">
        <v>0.22</v>
      </c>
      <c r="G317" t="s">
        <v>287</v>
      </c>
      <c r="H317">
        <v>1.150026137</v>
      </c>
      <c r="J317">
        <v>1</v>
      </c>
      <c r="K317">
        <v>0</v>
      </c>
      <c r="L317">
        <v>4.9000000000000004</v>
      </c>
    </row>
    <row r="318" spans="1:12" x14ac:dyDescent="0.35">
      <c r="A318" t="s">
        <v>11</v>
      </c>
      <c r="B318" t="s">
        <v>318</v>
      </c>
      <c r="D318">
        <v>0</v>
      </c>
      <c r="F318">
        <v>0.66700000000000004</v>
      </c>
      <c r="G318" t="s">
        <v>287</v>
      </c>
      <c r="H318">
        <v>3.4866701519999999</v>
      </c>
      <c r="I318">
        <v>28</v>
      </c>
      <c r="J318">
        <v>2.5</v>
      </c>
      <c r="K318">
        <v>0</v>
      </c>
      <c r="L318">
        <v>0</v>
      </c>
    </row>
    <row r="319" spans="1:12" x14ac:dyDescent="0.35">
      <c r="A319" t="s">
        <v>11</v>
      </c>
      <c r="B319" t="s">
        <v>319</v>
      </c>
      <c r="D319">
        <v>0</v>
      </c>
      <c r="F319">
        <v>0.36</v>
      </c>
      <c r="G319" t="s">
        <v>287</v>
      </c>
      <c r="H319">
        <v>1.8818609509999999</v>
      </c>
      <c r="J319">
        <v>2.5</v>
      </c>
      <c r="K319">
        <v>0</v>
      </c>
      <c r="L319">
        <v>1.3</v>
      </c>
    </row>
    <row r="320" spans="1:12" x14ac:dyDescent="0.35">
      <c r="A320" t="s">
        <v>11</v>
      </c>
      <c r="B320" t="s">
        <v>320</v>
      </c>
      <c r="D320">
        <v>0</v>
      </c>
      <c r="F320">
        <v>0.19</v>
      </c>
      <c r="G320" t="s">
        <v>287</v>
      </c>
      <c r="H320">
        <v>0.99320439100000002</v>
      </c>
      <c r="J320">
        <v>1</v>
      </c>
      <c r="K320">
        <v>0</v>
      </c>
      <c r="L320">
        <v>1.0900000000000001</v>
      </c>
    </row>
    <row r="321" spans="1:12" x14ac:dyDescent="0.35">
      <c r="A321" t="s">
        <v>11</v>
      </c>
      <c r="B321" t="s">
        <v>321</v>
      </c>
      <c r="D321">
        <v>0</v>
      </c>
      <c r="F321">
        <v>0.64</v>
      </c>
      <c r="G321" t="s">
        <v>287</v>
      </c>
      <c r="H321">
        <v>3.3455305800000001</v>
      </c>
      <c r="J321">
        <v>4</v>
      </c>
      <c r="K321">
        <v>0</v>
      </c>
      <c r="L321">
        <v>1.4</v>
      </c>
    </row>
    <row r="322" spans="1:12" x14ac:dyDescent="0.35">
      <c r="A322" t="s">
        <v>11</v>
      </c>
      <c r="B322" t="s">
        <v>322</v>
      </c>
      <c r="D322">
        <v>0</v>
      </c>
      <c r="F322">
        <v>0.2</v>
      </c>
      <c r="G322" t="s">
        <v>287</v>
      </c>
      <c r="H322">
        <v>1.0454783059999999</v>
      </c>
      <c r="J322">
        <v>1</v>
      </c>
      <c r="K322">
        <v>0</v>
      </c>
      <c r="L322">
        <v>3.41</v>
      </c>
    </row>
    <row r="323" spans="1:12" x14ac:dyDescent="0.35">
      <c r="A323" t="s">
        <v>11</v>
      </c>
      <c r="B323" t="s">
        <v>323</v>
      </c>
      <c r="D323">
        <v>0</v>
      </c>
      <c r="F323">
        <v>0.44</v>
      </c>
      <c r="G323" t="s">
        <v>287</v>
      </c>
      <c r="H323">
        <v>2.300052274</v>
      </c>
      <c r="J323">
        <v>2</v>
      </c>
      <c r="K323">
        <v>0</v>
      </c>
      <c r="L323">
        <v>4.79</v>
      </c>
    </row>
    <row r="324" spans="1:12" x14ac:dyDescent="0.35">
      <c r="A324" t="s">
        <v>11</v>
      </c>
      <c r="B324" t="s">
        <v>324</v>
      </c>
      <c r="D324">
        <v>0</v>
      </c>
      <c r="F324">
        <v>0.30599999999999999</v>
      </c>
      <c r="G324" t="s">
        <v>287</v>
      </c>
      <c r="H324">
        <v>1.599581809</v>
      </c>
      <c r="J324">
        <v>1</v>
      </c>
      <c r="K324">
        <v>0</v>
      </c>
      <c r="L324">
        <v>8.6</v>
      </c>
    </row>
    <row r="325" spans="1:12" x14ac:dyDescent="0.35">
      <c r="A325" t="s">
        <v>11</v>
      </c>
      <c r="B325" t="s">
        <v>325</v>
      </c>
      <c r="D325">
        <v>0</v>
      </c>
      <c r="F325">
        <v>0.188</v>
      </c>
      <c r="G325" t="s">
        <v>287</v>
      </c>
      <c r="H325">
        <v>0.982749608</v>
      </c>
      <c r="J325">
        <v>0.8</v>
      </c>
      <c r="K325">
        <v>0</v>
      </c>
      <c r="L325">
        <v>4.43</v>
      </c>
    </row>
    <row r="326" spans="1:12" x14ac:dyDescent="0.35">
      <c r="A326" t="s">
        <v>11</v>
      </c>
      <c r="B326" t="s">
        <v>326</v>
      </c>
      <c r="D326">
        <v>0</v>
      </c>
      <c r="F326">
        <v>0.13</v>
      </c>
      <c r="G326" t="s">
        <v>287</v>
      </c>
      <c r="H326">
        <v>0.67956089900000005</v>
      </c>
      <c r="J326">
        <v>0.8</v>
      </c>
      <c r="K326">
        <v>0</v>
      </c>
      <c r="L326">
        <v>4.55</v>
      </c>
    </row>
    <row r="327" spans="1:12" x14ac:dyDescent="0.35">
      <c r="A327" t="s">
        <v>11</v>
      </c>
      <c r="B327" t="s">
        <v>327</v>
      </c>
      <c r="D327">
        <v>0</v>
      </c>
      <c r="F327">
        <v>0.53600000000000003</v>
      </c>
      <c r="G327" t="s">
        <v>287</v>
      </c>
      <c r="H327">
        <v>2.801881861</v>
      </c>
      <c r="J327">
        <v>6.5</v>
      </c>
      <c r="K327">
        <v>0</v>
      </c>
      <c r="L327">
        <v>6.84</v>
      </c>
    </row>
    <row r="328" spans="1:12" x14ac:dyDescent="0.35">
      <c r="A328" t="s">
        <v>11</v>
      </c>
      <c r="B328" t="s">
        <v>328</v>
      </c>
      <c r="D328">
        <v>0</v>
      </c>
      <c r="F328">
        <v>0.24399999999999999</v>
      </c>
      <c r="G328" t="s">
        <v>287</v>
      </c>
      <c r="H328">
        <v>1.2754835339999999</v>
      </c>
      <c r="J328">
        <v>1</v>
      </c>
      <c r="K328">
        <v>0</v>
      </c>
      <c r="L328">
        <v>6.62</v>
      </c>
    </row>
    <row r="329" spans="1:12" x14ac:dyDescent="0.35">
      <c r="A329" t="s">
        <v>11</v>
      </c>
      <c r="B329" t="s">
        <v>329</v>
      </c>
      <c r="D329">
        <v>0</v>
      </c>
      <c r="F329">
        <v>0.4</v>
      </c>
      <c r="G329" t="s">
        <v>287</v>
      </c>
      <c r="H329">
        <v>2.0909566129999999</v>
      </c>
      <c r="I329">
        <v>21</v>
      </c>
      <c r="J329">
        <v>4.5</v>
      </c>
      <c r="K329">
        <v>0</v>
      </c>
      <c r="L329">
        <v>0</v>
      </c>
    </row>
    <row r="330" spans="1:12" x14ac:dyDescent="0.35">
      <c r="A330" t="s">
        <v>11</v>
      </c>
      <c r="B330" t="s">
        <v>330</v>
      </c>
      <c r="D330">
        <v>0</v>
      </c>
      <c r="F330">
        <v>0.39</v>
      </c>
      <c r="G330" t="s">
        <v>287</v>
      </c>
      <c r="H330">
        <v>2.038682697</v>
      </c>
      <c r="J330">
        <v>1.5</v>
      </c>
      <c r="K330">
        <v>0</v>
      </c>
      <c r="L330">
        <v>0.9</v>
      </c>
    </row>
    <row r="331" spans="1:12" x14ac:dyDescent="0.35">
      <c r="A331" t="s">
        <v>11</v>
      </c>
      <c r="B331" t="s">
        <v>331</v>
      </c>
      <c r="D331">
        <v>0</v>
      </c>
      <c r="F331">
        <v>1.44</v>
      </c>
      <c r="G331" t="s">
        <v>287</v>
      </c>
      <c r="H331">
        <v>7.527443806</v>
      </c>
      <c r="J331">
        <v>4</v>
      </c>
      <c r="K331">
        <v>0</v>
      </c>
      <c r="L331">
        <v>2.2000000000000002</v>
      </c>
    </row>
    <row r="332" spans="1:12" x14ac:dyDescent="0.35">
      <c r="A332" t="s">
        <v>11</v>
      </c>
      <c r="B332" t="s">
        <v>332</v>
      </c>
      <c r="D332">
        <v>0</v>
      </c>
      <c r="F332">
        <v>0.36</v>
      </c>
      <c r="G332" t="s">
        <v>287</v>
      </c>
      <c r="H332">
        <v>1.8818609509999999</v>
      </c>
      <c r="J332">
        <v>1.8</v>
      </c>
      <c r="K332">
        <v>0</v>
      </c>
      <c r="L332">
        <v>3.23</v>
      </c>
    </row>
    <row r="333" spans="1:12" x14ac:dyDescent="0.35">
      <c r="A333" t="s">
        <v>11</v>
      </c>
      <c r="B333" t="s">
        <v>333</v>
      </c>
      <c r="C333">
        <v>22</v>
      </c>
      <c r="D333">
        <v>0.383972435</v>
      </c>
      <c r="E333">
        <v>5</v>
      </c>
      <c r="F333">
        <v>2.0201311290000001</v>
      </c>
      <c r="G333" t="s">
        <v>287</v>
      </c>
      <c r="H333">
        <v>10.560016360000001</v>
      </c>
      <c r="J333">
        <v>9.3000000000000007</v>
      </c>
      <c r="K333">
        <v>1</v>
      </c>
      <c r="L333">
        <v>1.55</v>
      </c>
    </row>
    <row r="334" spans="1:12" x14ac:dyDescent="0.35">
      <c r="A334" t="s">
        <v>11</v>
      </c>
      <c r="B334" t="s">
        <v>334</v>
      </c>
      <c r="C334">
        <v>15</v>
      </c>
      <c r="D334">
        <v>0.26179938800000002</v>
      </c>
      <c r="E334">
        <v>5</v>
      </c>
      <c r="F334">
        <v>1.3397459620000001</v>
      </c>
      <c r="G334" t="s">
        <v>287</v>
      </c>
      <c r="H334">
        <v>7.0033766970000002</v>
      </c>
      <c r="J334">
        <v>8.6</v>
      </c>
      <c r="K334">
        <v>1</v>
      </c>
      <c r="L334">
        <v>3.57</v>
      </c>
    </row>
    <row r="335" spans="1:12" x14ac:dyDescent="0.35">
      <c r="A335" t="s">
        <v>11</v>
      </c>
      <c r="B335" t="s">
        <v>335</v>
      </c>
      <c r="D335">
        <v>0</v>
      </c>
      <c r="F335">
        <v>1.76</v>
      </c>
      <c r="G335" t="s">
        <v>287</v>
      </c>
      <c r="H335">
        <v>9.200209096</v>
      </c>
      <c r="J335">
        <v>4.5</v>
      </c>
      <c r="K335">
        <v>0</v>
      </c>
      <c r="L335">
        <v>4.67</v>
      </c>
    </row>
    <row r="336" spans="1:12" x14ac:dyDescent="0.35">
      <c r="A336" t="s">
        <v>11</v>
      </c>
      <c r="B336" t="s">
        <v>336</v>
      </c>
      <c r="D336">
        <v>0</v>
      </c>
      <c r="F336">
        <v>1.79</v>
      </c>
      <c r="G336" t="s">
        <v>287</v>
      </c>
      <c r="H336">
        <v>9.3570308420000003</v>
      </c>
      <c r="J336">
        <v>8</v>
      </c>
      <c r="K336">
        <v>0</v>
      </c>
      <c r="L336">
        <v>3.45</v>
      </c>
    </row>
    <row r="337" spans="1:12" x14ac:dyDescent="0.35">
      <c r="A337" t="s">
        <v>11</v>
      </c>
      <c r="B337" t="s">
        <v>337</v>
      </c>
      <c r="D337">
        <v>0</v>
      </c>
      <c r="F337">
        <v>1.01</v>
      </c>
      <c r="G337" t="s">
        <v>287</v>
      </c>
      <c r="H337">
        <v>5.2796654470000002</v>
      </c>
      <c r="J337">
        <v>3.5</v>
      </c>
      <c r="K337">
        <v>0</v>
      </c>
      <c r="L337">
        <v>8</v>
      </c>
    </row>
    <row r="338" spans="1:12" x14ac:dyDescent="0.35">
      <c r="A338" t="s">
        <v>11</v>
      </c>
      <c r="B338" t="s">
        <v>338</v>
      </c>
      <c r="D338">
        <v>0</v>
      </c>
      <c r="F338">
        <v>1.0900000000000001</v>
      </c>
      <c r="G338" t="s">
        <v>287</v>
      </c>
      <c r="H338">
        <v>5.6978567690000004</v>
      </c>
      <c r="J338">
        <v>3.8</v>
      </c>
      <c r="K338">
        <v>0</v>
      </c>
      <c r="L338">
        <v>10.65</v>
      </c>
    </row>
    <row r="339" spans="1:12" x14ac:dyDescent="0.35">
      <c r="A339" t="s">
        <v>11</v>
      </c>
      <c r="B339" t="s">
        <v>339</v>
      </c>
      <c r="D339">
        <v>0</v>
      </c>
      <c r="F339">
        <v>2.02</v>
      </c>
      <c r="G339" t="s">
        <v>287</v>
      </c>
      <c r="H339">
        <v>10.55933089</v>
      </c>
      <c r="J339">
        <v>7.2</v>
      </c>
      <c r="K339">
        <v>0</v>
      </c>
      <c r="L339">
        <v>11.16</v>
      </c>
    </row>
    <row r="340" spans="1:12" x14ac:dyDescent="0.35">
      <c r="A340" t="s">
        <v>11</v>
      </c>
      <c r="B340" t="s">
        <v>340</v>
      </c>
      <c r="D340">
        <v>0</v>
      </c>
      <c r="F340">
        <v>0.32400000000000001</v>
      </c>
      <c r="G340" t="s">
        <v>287</v>
      </c>
      <c r="H340">
        <v>1.6936748559999999</v>
      </c>
      <c r="I340">
        <v>17</v>
      </c>
      <c r="J340">
        <v>1.4</v>
      </c>
      <c r="K340">
        <v>0</v>
      </c>
      <c r="L340">
        <v>0</v>
      </c>
    </row>
    <row r="341" spans="1:12" x14ac:dyDescent="0.35">
      <c r="A341" t="s">
        <v>11</v>
      </c>
      <c r="B341" t="s">
        <v>341</v>
      </c>
      <c r="D341">
        <v>0</v>
      </c>
      <c r="F341">
        <v>1.87</v>
      </c>
      <c r="G341" t="s">
        <v>287</v>
      </c>
      <c r="H341">
        <v>9.7752221640000005</v>
      </c>
      <c r="J341">
        <v>7</v>
      </c>
      <c r="K341">
        <v>0</v>
      </c>
      <c r="L341">
        <v>2.79</v>
      </c>
    </row>
    <row r="342" spans="1:12" x14ac:dyDescent="0.35">
      <c r="A342" t="s">
        <v>11</v>
      </c>
      <c r="B342" t="s">
        <v>342</v>
      </c>
      <c r="D342">
        <v>0</v>
      </c>
      <c r="F342">
        <v>1.04</v>
      </c>
      <c r="G342" t="s">
        <v>287</v>
      </c>
      <c r="H342">
        <v>5.4364871929999996</v>
      </c>
      <c r="J342">
        <v>3.3</v>
      </c>
      <c r="K342">
        <v>0</v>
      </c>
      <c r="L342">
        <v>2.5</v>
      </c>
    </row>
    <row r="343" spans="1:12" x14ac:dyDescent="0.35">
      <c r="A343" t="s">
        <v>11</v>
      </c>
      <c r="B343" t="s">
        <v>343</v>
      </c>
      <c r="D343">
        <v>0</v>
      </c>
      <c r="F343">
        <v>1.1200000000000001</v>
      </c>
      <c r="G343" t="s">
        <v>287</v>
      </c>
      <c r="H343">
        <v>5.8546785149999998</v>
      </c>
      <c r="J343">
        <v>3</v>
      </c>
      <c r="K343">
        <v>0</v>
      </c>
      <c r="L343">
        <v>3.1</v>
      </c>
    </row>
    <row r="344" spans="1:12" x14ac:dyDescent="0.35">
      <c r="A344" t="s">
        <v>11</v>
      </c>
      <c r="B344" t="s">
        <v>344</v>
      </c>
      <c r="D344">
        <v>0</v>
      </c>
      <c r="F344">
        <v>0.37</v>
      </c>
      <c r="G344" t="s">
        <v>287</v>
      </c>
      <c r="H344">
        <v>1.934134867</v>
      </c>
      <c r="J344">
        <v>3.2</v>
      </c>
      <c r="K344">
        <v>0</v>
      </c>
      <c r="L344">
        <v>4</v>
      </c>
    </row>
    <row r="345" spans="1:12" x14ac:dyDescent="0.35">
      <c r="A345" t="s">
        <v>11</v>
      </c>
      <c r="B345" t="s">
        <v>345</v>
      </c>
      <c r="D345">
        <v>0</v>
      </c>
      <c r="F345">
        <v>1.3</v>
      </c>
      <c r="G345" t="s">
        <v>287</v>
      </c>
      <c r="H345">
        <v>6.7956089909999999</v>
      </c>
      <c r="J345">
        <v>4</v>
      </c>
      <c r="K345">
        <v>0</v>
      </c>
      <c r="L345">
        <v>1.8</v>
      </c>
    </row>
    <row r="346" spans="1:12" x14ac:dyDescent="0.35">
      <c r="A346" t="s">
        <v>11</v>
      </c>
      <c r="B346" t="s">
        <v>346</v>
      </c>
      <c r="D346">
        <v>0</v>
      </c>
      <c r="F346">
        <v>1.43</v>
      </c>
      <c r="G346" t="s">
        <v>287</v>
      </c>
      <c r="H346">
        <v>7.4751698900000001</v>
      </c>
      <c r="J346">
        <v>11</v>
      </c>
      <c r="K346">
        <v>0</v>
      </c>
      <c r="L346">
        <v>3.15</v>
      </c>
    </row>
    <row r="347" spans="1:12" x14ac:dyDescent="0.35">
      <c r="A347" t="s">
        <v>11</v>
      </c>
      <c r="B347" t="s">
        <v>347</v>
      </c>
      <c r="D347">
        <v>0</v>
      </c>
      <c r="F347">
        <v>0.74</v>
      </c>
      <c r="G347" t="s">
        <v>287</v>
      </c>
      <c r="H347">
        <v>3.868269733</v>
      </c>
      <c r="J347">
        <v>3.1</v>
      </c>
      <c r="K347">
        <v>0</v>
      </c>
      <c r="L347">
        <v>2.82</v>
      </c>
    </row>
    <row r="348" spans="1:12" x14ac:dyDescent="0.35">
      <c r="A348" t="s">
        <v>11</v>
      </c>
      <c r="B348" t="s">
        <v>348</v>
      </c>
      <c r="D348">
        <v>0</v>
      </c>
      <c r="F348">
        <v>1.8</v>
      </c>
      <c r="G348" t="s">
        <v>287</v>
      </c>
      <c r="H348">
        <v>9.4093047569999992</v>
      </c>
      <c r="J348">
        <v>7.5</v>
      </c>
      <c r="K348">
        <v>0</v>
      </c>
      <c r="L348">
        <v>3.92</v>
      </c>
    </row>
    <row r="349" spans="1:12" x14ac:dyDescent="0.35">
      <c r="A349" t="s">
        <v>11</v>
      </c>
      <c r="B349" t="s">
        <v>349</v>
      </c>
      <c r="D349">
        <v>0</v>
      </c>
      <c r="F349">
        <v>1.45</v>
      </c>
      <c r="G349" t="s">
        <v>287</v>
      </c>
      <c r="H349">
        <v>7.5797177209999997</v>
      </c>
      <c r="J349">
        <v>4.5</v>
      </c>
      <c r="K349">
        <v>0</v>
      </c>
      <c r="L349">
        <v>5.16</v>
      </c>
    </row>
    <row r="350" spans="1:12" x14ac:dyDescent="0.35">
      <c r="A350" t="s">
        <v>11</v>
      </c>
      <c r="B350" t="s">
        <v>350</v>
      </c>
      <c r="C350">
        <v>19</v>
      </c>
      <c r="D350">
        <v>0.331612558</v>
      </c>
      <c r="E350">
        <v>5</v>
      </c>
      <c r="F350">
        <v>1.7216380659999999</v>
      </c>
      <c r="G350" t="s">
        <v>287</v>
      </c>
      <c r="H350">
        <v>8.9996762490000002</v>
      </c>
      <c r="J350">
        <v>9.5</v>
      </c>
      <c r="K350">
        <v>1</v>
      </c>
      <c r="L350">
        <v>6.62</v>
      </c>
    </row>
    <row r="351" spans="1:12" x14ac:dyDescent="0.35">
      <c r="A351" t="s">
        <v>11</v>
      </c>
      <c r="B351" t="s">
        <v>351</v>
      </c>
      <c r="D351">
        <v>0</v>
      </c>
      <c r="F351">
        <v>0.84</v>
      </c>
      <c r="G351" t="s">
        <v>287</v>
      </c>
      <c r="H351">
        <v>4.3910088869999999</v>
      </c>
      <c r="I351">
        <v>39</v>
      </c>
      <c r="J351">
        <v>3</v>
      </c>
      <c r="K351">
        <v>0</v>
      </c>
      <c r="L351">
        <v>0</v>
      </c>
    </row>
    <row r="352" spans="1:12" x14ac:dyDescent="0.35">
      <c r="A352" t="s">
        <v>11</v>
      </c>
      <c r="B352" t="s">
        <v>352</v>
      </c>
      <c r="D352">
        <v>0</v>
      </c>
      <c r="F352">
        <v>0.29399999999999998</v>
      </c>
      <c r="G352" t="s">
        <v>287</v>
      </c>
      <c r="H352">
        <v>1.53685311</v>
      </c>
      <c r="J352">
        <v>1</v>
      </c>
      <c r="K352">
        <v>0</v>
      </c>
      <c r="L352">
        <v>0.79</v>
      </c>
    </row>
    <row r="353" spans="1:12" x14ac:dyDescent="0.35">
      <c r="A353" t="s">
        <v>11</v>
      </c>
      <c r="B353" t="s">
        <v>353</v>
      </c>
      <c r="D353">
        <v>0</v>
      </c>
      <c r="F353">
        <v>1.71</v>
      </c>
      <c r="G353" t="s">
        <v>287</v>
      </c>
      <c r="H353">
        <v>8.9388395190000001</v>
      </c>
      <c r="J353">
        <v>8</v>
      </c>
      <c r="K353">
        <v>0</v>
      </c>
      <c r="L353">
        <v>0.95</v>
      </c>
    </row>
    <row r="354" spans="1:12" x14ac:dyDescent="0.35">
      <c r="A354" t="s">
        <v>11</v>
      </c>
      <c r="B354" t="s">
        <v>354</v>
      </c>
      <c r="D354">
        <v>0</v>
      </c>
      <c r="F354">
        <v>1.8</v>
      </c>
      <c r="G354" t="s">
        <v>287</v>
      </c>
      <c r="H354">
        <v>9.4093047569999992</v>
      </c>
      <c r="J354">
        <v>6</v>
      </c>
      <c r="K354">
        <v>0</v>
      </c>
      <c r="L354">
        <v>1.48</v>
      </c>
    </row>
    <row r="355" spans="1:12" x14ac:dyDescent="0.35">
      <c r="A355" t="s">
        <v>11</v>
      </c>
      <c r="B355" t="s">
        <v>355</v>
      </c>
      <c r="D355">
        <v>0</v>
      </c>
      <c r="F355">
        <v>2.19</v>
      </c>
      <c r="G355" t="s">
        <v>287</v>
      </c>
      <c r="H355">
        <v>11.447987449999999</v>
      </c>
      <c r="J355">
        <v>11.2</v>
      </c>
      <c r="K355">
        <v>0</v>
      </c>
      <c r="L355">
        <v>1.9</v>
      </c>
    </row>
    <row r="356" spans="1:12" x14ac:dyDescent="0.35">
      <c r="A356" t="s">
        <v>11</v>
      </c>
      <c r="B356" t="s">
        <v>356</v>
      </c>
      <c r="D356">
        <v>0</v>
      </c>
      <c r="F356">
        <v>1.71</v>
      </c>
      <c r="G356" t="s">
        <v>287</v>
      </c>
      <c r="H356">
        <v>8.9388395190000001</v>
      </c>
      <c r="J356">
        <v>8.8000000000000007</v>
      </c>
      <c r="K356">
        <v>0</v>
      </c>
      <c r="L356">
        <v>2.4700000000000002</v>
      </c>
    </row>
    <row r="357" spans="1:12" x14ac:dyDescent="0.35">
      <c r="A357" t="s">
        <v>11</v>
      </c>
      <c r="B357" t="s">
        <v>357</v>
      </c>
      <c r="C357">
        <v>13.5</v>
      </c>
      <c r="D357">
        <v>0.23561944900000001</v>
      </c>
      <c r="E357">
        <v>5</v>
      </c>
      <c r="F357">
        <v>1.2003937950000001</v>
      </c>
      <c r="G357" t="s">
        <v>287</v>
      </c>
      <c r="H357">
        <v>6.2749283609999997</v>
      </c>
      <c r="J357">
        <v>7.2</v>
      </c>
      <c r="K357">
        <v>1</v>
      </c>
      <c r="L357">
        <v>2.35</v>
      </c>
    </row>
    <row r="358" spans="1:12" x14ac:dyDescent="0.35">
      <c r="A358" t="s">
        <v>11</v>
      </c>
      <c r="B358" t="s">
        <v>358</v>
      </c>
      <c r="D358">
        <v>0</v>
      </c>
      <c r="F358">
        <v>0.91</v>
      </c>
      <c r="G358" t="s">
        <v>287</v>
      </c>
      <c r="H358">
        <v>4.7569262940000003</v>
      </c>
      <c r="J358">
        <v>4.0999999999999996</v>
      </c>
      <c r="K358">
        <v>0</v>
      </c>
      <c r="L358">
        <v>2.63</v>
      </c>
    </row>
    <row r="359" spans="1:12" x14ac:dyDescent="0.35">
      <c r="A359" t="s">
        <v>11</v>
      </c>
      <c r="B359" t="s">
        <v>359</v>
      </c>
      <c r="C359">
        <v>5.5</v>
      </c>
      <c r="D359">
        <v>9.5993108999999993E-2</v>
      </c>
      <c r="E359">
        <v>5</v>
      </c>
      <c r="F359">
        <v>0.48144524100000002</v>
      </c>
      <c r="G359" t="s">
        <v>287</v>
      </c>
      <c r="H359">
        <v>2.5167027759999998</v>
      </c>
      <c r="J359">
        <v>6.7</v>
      </c>
      <c r="K359">
        <v>1</v>
      </c>
      <c r="L359">
        <v>4.68</v>
      </c>
    </row>
    <row r="360" spans="1:12" x14ac:dyDescent="0.35">
      <c r="A360" t="s">
        <v>11</v>
      </c>
      <c r="B360" t="s">
        <v>360</v>
      </c>
      <c r="D360">
        <v>0</v>
      </c>
      <c r="F360">
        <v>0.27</v>
      </c>
      <c r="G360" t="s">
        <v>287</v>
      </c>
      <c r="H360">
        <v>1.411395714</v>
      </c>
      <c r="J360">
        <v>0.9</v>
      </c>
      <c r="K360">
        <v>0</v>
      </c>
      <c r="L360">
        <v>3.02</v>
      </c>
    </row>
    <row r="361" spans="1:12" x14ac:dyDescent="0.35">
      <c r="A361" t="s">
        <v>11</v>
      </c>
      <c r="B361" t="s">
        <v>361</v>
      </c>
      <c r="C361">
        <v>21</v>
      </c>
      <c r="D361">
        <v>0.36651914299999999</v>
      </c>
      <c r="E361">
        <v>5</v>
      </c>
      <c r="F361">
        <v>1.919320175</v>
      </c>
      <c r="G361" t="s">
        <v>287</v>
      </c>
      <c r="H361">
        <v>10.03303803</v>
      </c>
      <c r="J361">
        <v>6.7</v>
      </c>
      <c r="K361">
        <v>1</v>
      </c>
      <c r="L361">
        <v>7.65</v>
      </c>
    </row>
    <row r="362" spans="1:12" x14ac:dyDescent="0.35">
      <c r="A362" t="s">
        <v>11</v>
      </c>
      <c r="B362" t="s">
        <v>362</v>
      </c>
      <c r="D362">
        <v>0</v>
      </c>
      <c r="F362">
        <v>0.39</v>
      </c>
      <c r="G362" t="s">
        <v>287</v>
      </c>
      <c r="H362">
        <v>2.038682697</v>
      </c>
      <c r="I362">
        <v>22</v>
      </c>
      <c r="J362">
        <v>3</v>
      </c>
      <c r="K362">
        <v>0</v>
      </c>
      <c r="L362">
        <v>0</v>
      </c>
    </row>
    <row r="363" spans="1:12" x14ac:dyDescent="0.35">
      <c r="A363" t="s">
        <v>11</v>
      </c>
      <c r="B363" t="s">
        <v>363</v>
      </c>
      <c r="D363">
        <v>0</v>
      </c>
      <c r="F363">
        <v>0.44</v>
      </c>
      <c r="G363" t="s">
        <v>287</v>
      </c>
      <c r="H363">
        <v>2.300052274</v>
      </c>
      <c r="J363">
        <v>2</v>
      </c>
      <c r="K363">
        <v>0</v>
      </c>
      <c r="L363">
        <v>1</v>
      </c>
    </row>
    <row r="364" spans="1:12" x14ac:dyDescent="0.35">
      <c r="A364" t="s">
        <v>11</v>
      </c>
      <c r="B364" t="s">
        <v>364</v>
      </c>
      <c r="D364">
        <v>0</v>
      </c>
      <c r="F364">
        <v>1.06</v>
      </c>
      <c r="G364" t="s">
        <v>287</v>
      </c>
      <c r="H364">
        <v>5.5410350240000001</v>
      </c>
      <c r="J364">
        <v>4.8</v>
      </c>
      <c r="K364">
        <v>0</v>
      </c>
      <c r="L364">
        <v>1.55</v>
      </c>
    </row>
    <row r="365" spans="1:12" x14ac:dyDescent="0.35">
      <c r="A365" t="s">
        <v>11</v>
      </c>
      <c r="B365" t="s">
        <v>365</v>
      </c>
      <c r="D365">
        <v>0</v>
      </c>
      <c r="F365">
        <v>0.28000000000000003</v>
      </c>
      <c r="G365" t="s">
        <v>287</v>
      </c>
      <c r="H365">
        <v>1.463669629</v>
      </c>
      <c r="J365">
        <v>1.5</v>
      </c>
      <c r="K365">
        <v>0</v>
      </c>
      <c r="L365">
        <v>2</v>
      </c>
    </row>
    <row r="366" spans="1:12" x14ac:dyDescent="0.35">
      <c r="A366" t="s">
        <v>11</v>
      </c>
      <c r="B366" t="s">
        <v>366</v>
      </c>
      <c r="D366">
        <v>0</v>
      </c>
      <c r="F366">
        <v>0.47</v>
      </c>
      <c r="G366" t="s">
        <v>287</v>
      </c>
      <c r="H366">
        <v>2.4568740199999999</v>
      </c>
      <c r="J366">
        <v>2.4</v>
      </c>
      <c r="K366">
        <v>0</v>
      </c>
      <c r="L366">
        <v>1.93</v>
      </c>
    </row>
    <row r="367" spans="1:12" x14ac:dyDescent="0.35">
      <c r="A367" t="s">
        <v>11</v>
      </c>
      <c r="B367" t="s">
        <v>367</v>
      </c>
      <c r="D367">
        <v>0</v>
      </c>
      <c r="F367">
        <v>0.435</v>
      </c>
      <c r="G367" t="s">
        <v>287</v>
      </c>
      <c r="H367">
        <v>2.2739153160000001</v>
      </c>
      <c r="J367">
        <v>2.2000000000000002</v>
      </c>
      <c r="K367">
        <v>0</v>
      </c>
      <c r="L367">
        <v>2.65</v>
      </c>
    </row>
    <row r="368" spans="1:12" x14ac:dyDescent="0.35">
      <c r="A368" t="s">
        <v>11</v>
      </c>
      <c r="B368" t="s">
        <v>368</v>
      </c>
      <c r="D368">
        <v>0</v>
      </c>
      <c r="F368">
        <v>0.255</v>
      </c>
      <c r="G368" t="s">
        <v>287</v>
      </c>
      <c r="H368">
        <v>1.332984841</v>
      </c>
      <c r="J368">
        <v>1</v>
      </c>
      <c r="K368">
        <v>0</v>
      </c>
      <c r="L368">
        <v>2.6</v>
      </c>
    </row>
    <row r="369" spans="1:12" x14ac:dyDescent="0.35">
      <c r="A369" t="s">
        <v>11</v>
      </c>
      <c r="B369" t="s">
        <v>369</v>
      </c>
      <c r="D369">
        <v>0</v>
      </c>
      <c r="F369">
        <v>1.1200000000000001</v>
      </c>
      <c r="G369" t="s">
        <v>287</v>
      </c>
      <c r="H369">
        <v>5.8546785149999998</v>
      </c>
      <c r="J369">
        <v>4</v>
      </c>
      <c r="K369">
        <v>0</v>
      </c>
      <c r="L369">
        <v>2.1</v>
      </c>
    </row>
    <row r="370" spans="1:12" x14ac:dyDescent="0.35">
      <c r="A370" t="s">
        <v>11</v>
      </c>
      <c r="B370" t="s">
        <v>370</v>
      </c>
      <c r="D370">
        <v>0</v>
      </c>
      <c r="F370">
        <v>1.2</v>
      </c>
      <c r="G370" t="s">
        <v>287</v>
      </c>
      <c r="H370">
        <v>6.2728698380000001</v>
      </c>
      <c r="J370">
        <v>3.3</v>
      </c>
      <c r="K370">
        <v>0</v>
      </c>
      <c r="L370">
        <v>2.95</v>
      </c>
    </row>
    <row r="371" spans="1:12" x14ac:dyDescent="0.35">
      <c r="A371" t="s">
        <v>11</v>
      </c>
      <c r="B371" t="s">
        <v>371</v>
      </c>
      <c r="D371">
        <v>0</v>
      </c>
      <c r="F371">
        <v>0.27</v>
      </c>
      <c r="G371" t="s">
        <v>287</v>
      </c>
      <c r="H371">
        <v>1.411395714</v>
      </c>
      <c r="J371">
        <v>1</v>
      </c>
      <c r="K371">
        <v>0</v>
      </c>
      <c r="L371">
        <v>1.2</v>
      </c>
    </row>
    <row r="372" spans="1:12" x14ac:dyDescent="0.35">
      <c r="A372" t="s">
        <v>11</v>
      </c>
      <c r="B372" t="s">
        <v>372</v>
      </c>
      <c r="D372">
        <v>0</v>
      </c>
      <c r="F372">
        <v>0.45</v>
      </c>
      <c r="G372" t="s">
        <v>287</v>
      </c>
      <c r="H372">
        <v>2.3523261889999998</v>
      </c>
      <c r="J372">
        <v>4</v>
      </c>
      <c r="K372">
        <v>0</v>
      </c>
      <c r="L372">
        <v>3.25</v>
      </c>
    </row>
    <row r="373" spans="1:12" x14ac:dyDescent="0.35">
      <c r="A373" t="s">
        <v>11</v>
      </c>
      <c r="B373" t="s">
        <v>373</v>
      </c>
      <c r="D373">
        <v>0</v>
      </c>
      <c r="F373">
        <v>0.47</v>
      </c>
      <c r="G373" t="s">
        <v>287</v>
      </c>
      <c r="H373">
        <v>2.4568740199999999</v>
      </c>
      <c r="I373">
        <v>30</v>
      </c>
      <c r="J373">
        <v>1.6</v>
      </c>
      <c r="K373">
        <v>0</v>
      </c>
      <c r="L373">
        <v>0</v>
      </c>
    </row>
    <row r="374" spans="1:12" x14ac:dyDescent="0.35">
      <c r="A374" t="s">
        <v>11</v>
      </c>
      <c r="B374" t="s">
        <v>374</v>
      </c>
      <c r="D374">
        <v>0</v>
      </c>
      <c r="F374">
        <v>1.33</v>
      </c>
      <c r="G374" t="s">
        <v>287</v>
      </c>
      <c r="H374">
        <v>6.9524307370000002</v>
      </c>
      <c r="J374">
        <v>4.2</v>
      </c>
      <c r="K374">
        <v>0</v>
      </c>
      <c r="L374">
        <v>0.95</v>
      </c>
    </row>
    <row r="375" spans="1:12" x14ac:dyDescent="0.35">
      <c r="A375" t="s">
        <v>11</v>
      </c>
      <c r="B375" t="s">
        <v>375</v>
      </c>
      <c r="D375">
        <v>0</v>
      </c>
      <c r="F375">
        <v>1</v>
      </c>
      <c r="G375" t="s">
        <v>287</v>
      </c>
      <c r="H375">
        <v>5.2273915320000004</v>
      </c>
      <c r="J375">
        <v>16</v>
      </c>
      <c r="K375">
        <v>0</v>
      </c>
      <c r="L375">
        <v>1.8</v>
      </c>
    </row>
    <row r="376" spans="1:12" x14ac:dyDescent="0.35">
      <c r="A376" t="s">
        <v>11</v>
      </c>
      <c r="B376" t="s">
        <v>376</v>
      </c>
      <c r="D376">
        <v>0</v>
      </c>
      <c r="F376">
        <v>0.65</v>
      </c>
      <c r="G376" t="s">
        <v>287</v>
      </c>
      <c r="H376">
        <v>3.397804496</v>
      </c>
      <c r="J376">
        <v>1.5</v>
      </c>
      <c r="K376">
        <v>0</v>
      </c>
      <c r="L376">
        <v>2.92</v>
      </c>
    </row>
    <row r="377" spans="1:12" x14ac:dyDescent="0.35">
      <c r="A377" t="s">
        <v>11</v>
      </c>
      <c r="B377" t="s">
        <v>377</v>
      </c>
      <c r="D377">
        <v>0</v>
      </c>
      <c r="F377">
        <v>1.1200000000000001</v>
      </c>
      <c r="G377" t="s">
        <v>287</v>
      </c>
      <c r="H377">
        <v>5.8546785149999998</v>
      </c>
      <c r="J377">
        <v>5.0999999999999996</v>
      </c>
      <c r="K377">
        <v>0</v>
      </c>
      <c r="L377">
        <v>2.6</v>
      </c>
    </row>
    <row r="378" spans="1:12" x14ac:dyDescent="0.35">
      <c r="A378" t="s">
        <v>11</v>
      </c>
      <c r="B378" t="s">
        <v>378</v>
      </c>
      <c r="D378">
        <v>0</v>
      </c>
      <c r="F378">
        <v>0.5</v>
      </c>
      <c r="G378" t="s">
        <v>287</v>
      </c>
      <c r="H378">
        <v>2.6136957660000002</v>
      </c>
      <c r="J378">
        <v>1.9</v>
      </c>
      <c r="K378">
        <v>0</v>
      </c>
      <c r="L378">
        <v>3.15</v>
      </c>
    </row>
    <row r="379" spans="1:12" x14ac:dyDescent="0.35">
      <c r="A379" t="s">
        <v>11</v>
      </c>
      <c r="B379" t="s">
        <v>379</v>
      </c>
      <c r="D379">
        <v>0</v>
      </c>
      <c r="F379">
        <v>0.74399999999999999</v>
      </c>
      <c r="G379" t="s">
        <v>287</v>
      </c>
      <c r="H379">
        <v>3.8891792999999999</v>
      </c>
      <c r="J379">
        <v>2</v>
      </c>
      <c r="K379">
        <v>0</v>
      </c>
      <c r="L379">
        <v>2.75</v>
      </c>
    </row>
    <row r="380" spans="1:12" x14ac:dyDescent="0.35">
      <c r="A380" t="s">
        <v>11</v>
      </c>
      <c r="B380" t="s">
        <v>380</v>
      </c>
      <c r="D380">
        <v>0</v>
      </c>
      <c r="F380">
        <v>2.2599999999999998</v>
      </c>
      <c r="G380" t="s">
        <v>287</v>
      </c>
      <c r="H380">
        <v>11.813904859999999</v>
      </c>
      <c r="J380">
        <v>6.4</v>
      </c>
      <c r="K380">
        <v>0</v>
      </c>
      <c r="L380">
        <v>4.18</v>
      </c>
    </row>
    <row r="381" spans="1:12" x14ac:dyDescent="0.35">
      <c r="A381" t="s">
        <v>11</v>
      </c>
      <c r="B381" t="s">
        <v>381</v>
      </c>
      <c r="D381">
        <v>0</v>
      </c>
      <c r="F381">
        <v>0.4</v>
      </c>
      <c r="G381" t="s">
        <v>287</v>
      </c>
      <c r="H381">
        <v>2.0909566129999999</v>
      </c>
      <c r="J381">
        <v>1</v>
      </c>
      <c r="K381">
        <v>0</v>
      </c>
      <c r="L381">
        <v>4.3499999999999996</v>
      </c>
    </row>
    <row r="382" spans="1:12" x14ac:dyDescent="0.35">
      <c r="A382" t="s">
        <v>11</v>
      </c>
      <c r="B382" t="s">
        <v>382</v>
      </c>
      <c r="D382">
        <v>0</v>
      </c>
      <c r="F382">
        <v>0.47</v>
      </c>
      <c r="G382" t="s">
        <v>287</v>
      </c>
      <c r="H382">
        <v>2.4568740199999999</v>
      </c>
      <c r="J382">
        <v>1.6</v>
      </c>
      <c r="K382">
        <v>0</v>
      </c>
      <c r="L382">
        <v>3.35</v>
      </c>
    </row>
    <row r="383" spans="1:12" x14ac:dyDescent="0.35">
      <c r="A383" t="s">
        <v>11</v>
      </c>
      <c r="B383" t="s">
        <v>383</v>
      </c>
      <c r="D383">
        <v>0</v>
      </c>
      <c r="F383">
        <v>0.64</v>
      </c>
      <c r="G383" t="s">
        <v>287</v>
      </c>
      <c r="H383">
        <v>3.3455305800000001</v>
      </c>
      <c r="J383">
        <v>2.5</v>
      </c>
      <c r="K383">
        <v>0</v>
      </c>
      <c r="L383">
        <v>2.65</v>
      </c>
    </row>
    <row r="384" spans="1:12" x14ac:dyDescent="0.35">
      <c r="A384" t="s">
        <v>11</v>
      </c>
      <c r="B384" t="s">
        <v>384</v>
      </c>
      <c r="D384">
        <v>0</v>
      </c>
      <c r="F384">
        <v>0.59499999999999997</v>
      </c>
      <c r="G384" t="s">
        <v>287</v>
      </c>
      <c r="H384">
        <v>3.1102979610000001</v>
      </c>
      <c r="I384">
        <v>27</v>
      </c>
      <c r="J384">
        <v>2</v>
      </c>
      <c r="K384">
        <v>0</v>
      </c>
      <c r="L384">
        <v>0</v>
      </c>
    </row>
    <row r="385" spans="1:12" x14ac:dyDescent="0.35">
      <c r="A385" t="s">
        <v>11</v>
      </c>
      <c r="B385" t="s">
        <v>385</v>
      </c>
      <c r="D385">
        <v>0</v>
      </c>
      <c r="F385">
        <v>1</v>
      </c>
      <c r="G385" t="s">
        <v>287</v>
      </c>
      <c r="H385">
        <v>5.2273915320000004</v>
      </c>
      <c r="J385">
        <v>3.1</v>
      </c>
      <c r="K385">
        <v>0</v>
      </c>
      <c r="L385">
        <v>2.5</v>
      </c>
    </row>
    <row r="386" spans="1:12" x14ac:dyDescent="0.35">
      <c r="A386" t="s">
        <v>11</v>
      </c>
      <c r="B386" t="s">
        <v>386</v>
      </c>
      <c r="D386">
        <v>0</v>
      </c>
      <c r="F386">
        <v>1.29</v>
      </c>
      <c r="G386" t="s">
        <v>287</v>
      </c>
      <c r="H386">
        <v>6.7433350760000002</v>
      </c>
      <c r="J386">
        <v>9</v>
      </c>
      <c r="K386">
        <v>0</v>
      </c>
      <c r="L386">
        <v>1.68</v>
      </c>
    </row>
    <row r="387" spans="1:12" x14ac:dyDescent="0.35">
      <c r="A387" t="s">
        <v>11</v>
      </c>
      <c r="B387" t="s">
        <v>387</v>
      </c>
      <c r="D387">
        <v>0</v>
      </c>
      <c r="F387">
        <v>1.79</v>
      </c>
      <c r="G387" t="s">
        <v>287</v>
      </c>
      <c r="H387">
        <v>9.3570308420000003</v>
      </c>
      <c r="J387">
        <v>13.3</v>
      </c>
      <c r="K387">
        <v>0</v>
      </c>
      <c r="L387">
        <v>1.95</v>
      </c>
    </row>
    <row r="388" spans="1:12" x14ac:dyDescent="0.35">
      <c r="A388" t="s">
        <v>11</v>
      </c>
      <c r="B388" t="s">
        <v>388</v>
      </c>
      <c r="D388">
        <v>0</v>
      </c>
      <c r="F388">
        <v>0.87</v>
      </c>
      <c r="G388" t="s">
        <v>287</v>
      </c>
      <c r="H388">
        <v>4.5478306330000002</v>
      </c>
      <c r="J388">
        <v>3</v>
      </c>
      <c r="K388">
        <v>0</v>
      </c>
      <c r="L388">
        <v>2.92</v>
      </c>
    </row>
    <row r="389" spans="1:12" x14ac:dyDescent="0.35">
      <c r="A389" t="s">
        <v>11</v>
      </c>
      <c r="B389" t="s">
        <v>389</v>
      </c>
      <c r="D389">
        <v>0</v>
      </c>
      <c r="F389">
        <v>1.71</v>
      </c>
      <c r="G389" t="s">
        <v>287</v>
      </c>
      <c r="H389">
        <v>8.9388395190000001</v>
      </c>
      <c r="J389">
        <v>7</v>
      </c>
      <c r="K389">
        <v>0</v>
      </c>
      <c r="L389">
        <v>3.85</v>
      </c>
    </row>
    <row r="390" spans="1:12" x14ac:dyDescent="0.35">
      <c r="A390" t="s">
        <v>11</v>
      </c>
      <c r="B390" t="s">
        <v>390</v>
      </c>
      <c r="D390">
        <v>0</v>
      </c>
      <c r="F390">
        <v>1.35</v>
      </c>
      <c r="G390" t="s">
        <v>287</v>
      </c>
      <c r="H390">
        <v>7.0569785679999999</v>
      </c>
      <c r="J390">
        <v>5</v>
      </c>
      <c r="K390">
        <v>0</v>
      </c>
      <c r="L390">
        <v>3.93</v>
      </c>
    </row>
    <row r="391" spans="1:12" x14ac:dyDescent="0.35">
      <c r="A391" t="s">
        <v>11</v>
      </c>
      <c r="B391" t="s">
        <v>391</v>
      </c>
      <c r="D391">
        <v>0</v>
      </c>
      <c r="F391">
        <v>0.77</v>
      </c>
      <c r="G391" t="s">
        <v>287</v>
      </c>
      <c r="H391">
        <v>4.0250914790000003</v>
      </c>
      <c r="J391">
        <v>2.5</v>
      </c>
      <c r="K391">
        <v>0</v>
      </c>
      <c r="L391">
        <v>1.4</v>
      </c>
    </row>
    <row r="392" spans="1:12" x14ac:dyDescent="0.35">
      <c r="A392" t="s">
        <v>11</v>
      </c>
      <c r="B392" t="s">
        <v>392</v>
      </c>
      <c r="D392">
        <v>0</v>
      </c>
      <c r="F392">
        <v>0.53</v>
      </c>
      <c r="G392" t="s">
        <v>287</v>
      </c>
      <c r="H392">
        <v>2.7705175120000001</v>
      </c>
      <c r="J392">
        <v>1.8</v>
      </c>
      <c r="K392">
        <v>0</v>
      </c>
      <c r="L392">
        <v>2.09</v>
      </c>
    </row>
    <row r="393" spans="1:12" x14ac:dyDescent="0.35">
      <c r="A393" t="s">
        <v>11</v>
      </c>
      <c r="B393" t="s">
        <v>393</v>
      </c>
      <c r="D393">
        <v>0</v>
      </c>
      <c r="F393">
        <v>0.88</v>
      </c>
      <c r="G393" t="s">
        <v>287</v>
      </c>
      <c r="H393">
        <v>4.600104548</v>
      </c>
      <c r="J393">
        <v>2.5</v>
      </c>
      <c r="K393">
        <v>0</v>
      </c>
      <c r="L393">
        <v>2</v>
      </c>
    </row>
    <row r="394" spans="1:12" x14ac:dyDescent="0.35">
      <c r="A394" t="s">
        <v>11</v>
      </c>
      <c r="B394" t="s">
        <v>394</v>
      </c>
      <c r="D394">
        <v>0</v>
      </c>
      <c r="F394">
        <v>0.49</v>
      </c>
      <c r="G394" t="s">
        <v>287</v>
      </c>
      <c r="H394">
        <v>2.5614218499999999</v>
      </c>
      <c r="J394">
        <v>1.6</v>
      </c>
      <c r="K394">
        <v>0</v>
      </c>
      <c r="L394">
        <v>2.65</v>
      </c>
    </row>
    <row r="395" spans="1:12" x14ac:dyDescent="0.35">
      <c r="A395" t="s">
        <v>11</v>
      </c>
      <c r="B395" t="s">
        <v>395</v>
      </c>
      <c r="D395">
        <v>0</v>
      </c>
      <c r="F395">
        <v>0.52600000000000002</v>
      </c>
      <c r="G395" t="s">
        <v>287</v>
      </c>
      <c r="H395">
        <v>2.7496079459999998</v>
      </c>
      <c r="I395">
        <v>32</v>
      </c>
      <c r="J395">
        <v>1.4</v>
      </c>
      <c r="K395">
        <v>0</v>
      </c>
      <c r="L395">
        <v>0</v>
      </c>
    </row>
    <row r="396" spans="1:12" x14ac:dyDescent="0.35">
      <c r="A396" t="s">
        <v>11</v>
      </c>
      <c r="B396" t="s">
        <v>396</v>
      </c>
      <c r="D396">
        <v>0</v>
      </c>
      <c r="F396">
        <v>0.51</v>
      </c>
      <c r="G396" t="s">
        <v>287</v>
      </c>
      <c r="H396">
        <v>2.665969681</v>
      </c>
      <c r="J396">
        <v>1.5</v>
      </c>
      <c r="K396">
        <v>0</v>
      </c>
      <c r="L396">
        <v>0.3</v>
      </c>
    </row>
    <row r="397" spans="1:12" x14ac:dyDescent="0.35">
      <c r="A397" t="s">
        <v>11</v>
      </c>
      <c r="B397" t="s">
        <v>397</v>
      </c>
      <c r="D397">
        <v>0</v>
      </c>
      <c r="F397">
        <v>0.45800000000000002</v>
      </c>
      <c r="G397" t="s">
        <v>287</v>
      </c>
      <c r="H397">
        <v>2.3941453209999999</v>
      </c>
      <c r="J397">
        <v>1.3</v>
      </c>
      <c r="K397">
        <v>0</v>
      </c>
      <c r="L397">
        <v>0.99</v>
      </c>
    </row>
    <row r="398" spans="1:12" x14ac:dyDescent="0.35">
      <c r="A398" t="s">
        <v>11</v>
      </c>
      <c r="B398" t="s">
        <v>398</v>
      </c>
      <c r="D398">
        <v>0</v>
      </c>
      <c r="F398">
        <v>0.49</v>
      </c>
      <c r="G398" t="s">
        <v>287</v>
      </c>
      <c r="H398">
        <v>2.5614218499999999</v>
      </c>
      <c r="J398">
        <v>2.1</v>
      </c>
      <c r="K398">
        <v>0</v>
      </c>
      <c r="L398">
        <v>0.95</v>
      </c>
    </row>
    <row r="399" spans="1:12" x14ac:dyDescent="0.35">
      <c r="A399" t="s">
        <v>11</v>
      </c>
      <c r="B399" t="s">
        <v>399</v>
      </c>
      <c r="D399">
        <v>0</v>
      </c>
      <c r="F399">
        <v>0.47</v>
      </c>
      <c r="G399" t="s">
        <v>287</v>
      </c>
      <c r="H399">
        <v>2.4568740199999999</v>
      </c>
      <c r="J399">
        <v>1.1000000000000001</v>
      </c>
      <c r="K399">
        <v>0</v>
      </c>
      <c r="L399">
        <v>1.45</v>
      </c>
    </row>
    <row r="400" spans="1:12" x14ac:dyDescent="0.35">
      <c r="A400" t="s">
        <v>11</v>
      </c>
      <c r="B400" t="s">
        <v>400</v>
      </c>
      <c r="D400">
        <v>0</v>
      </c>
      <c r="F400">
        <v>0.72</v>
      </c>
      <c r="G400" t="s">
        <v>287</v>
      </c>
      <c r="H400">
        <v>3.763721903</v>
      </c>
      <c r="J400">
        <v>2.2999999999999998</v>
      </c>
      <c r="K400">
        <v>0</v>
      </c>
      <c r="L400">
        <v>1.73</v>
      </c>
    </row>
    <row r="401" spans="1:12" x14ac:dyDescent="0.35">
      <c r="A401" t="s">
        <v>11</v>
      </c>
      <c r="B401" t="s">
        <v>401</v>
      </c>
      <c r="D401">
        <v>0</v>
      </c>
      <c r="F401">
        <v>0.91</v>
      </c>
      <c r="G401" t="s">
        <v>287</v>
      </c>
      <c r="H401">
        <v>4.7569262940000003</v>
      </c>
      <c r="J401">
        <v>3</v>
      </c>
      <c r="K401">
        <v>0</v>
      </c>
      <c r="L401">
        <v>1.58</v>
      </c>
    </row>
    <row r="402" spans="1:12" x14ac:dyDescent="0.35">
      <c r="A402" t="s">
        <v>11</v>
      </c>
      <c r="B402" t="s">
        <v>402</v>
      </c>
      <c r="D402">
        <v>0</v>
      </c>
      <c r="F402">
        <v>1.34</v>
      </c>
      <c r="G402" t="s">
        <v>287</v>
      </c>
      <c r="H402">
        <v>7.004704652</v>
      </c>
      <c r="J402">
        <v>5</v>
      </c>
      <c r="K402">
        <v>0</v>
      </c>
      <c r="L402">
        <v>1.04</v>
      </c>
    </row>
    <row r="403" spans="1:12" x14ac:dyDescent="0.35">
      <c r="A403" t="s">
        <v>11</v>
      </c>
      <c r="B403" t="s">
        <v>403</v>
      </c>
      <c r="D403">
        <v>0</v>
      </c>
      <c r="F403">
        <v>1.46</v>
      </c>
      <c r="G403" t="s">
        <v>287</v>
      </c>
      <c r="H403">
        <v>7.6319916360000004</v>
      </c>
      <c r="J403">
        <v>5.7</v>
      </c>
      <c r="K403">
        <v>0</v>
      </c>
      <c r="L403">
        <v>0.96</v>
      </c>
    </row>
    <row r="404" spans="1:12" x14ac:dyDescent="0.35">
      <c r="A404" t="s">
        <v>11</v>
      </c>
      <c r="B404" t="s">
        <v>404</v>
      </c>
      <c r="D404">
        <v>0</v>
      </c>
      <c r="F404">
        <v>0.44</v>
      </c>
      <c r="G404" t="s">
        <v>287</v>
      </c>
      <c r="H404">
        <v>2.300052274</v>
      </c>
      <c r="I404">
        <v>22</v>
      </c>
      <c r="J404">
        <v>1.1000000000000001</v>
      </c>
      <c r="K404">
        <v>0</v>
      </c>
      <c r="L404">
        <v>0</v>
      </c>
    </row>
    <row r="405" spans="1:12" x14ac:dyDescent="0.35">
      <c r="A405" t="s">
        <v>11</v>
      </c>
      <c r="B405" t="s">
        <v>405</v>
      </c>
      <c r="D405">
        <v>0</v>
      </c>
      <c r="F405">
        <v>0.314</v>
      </c>
      <c r="G405" t="s">
        <v>287</v>
      </c>
      <c r="H405">
        <v>1.6414009409999999</v>
      </c>
      <c r="J405">
        <v>0.9</v>
      </c>
      <c r="K405">
        <v>0</v>
      </c>
      <c r="L405">
        <v>0.4</v>
      </c>
    </row>
    <row r="406" spans="1:12" x14ac:dyDescent="0.35">
      <c r="A406" t="s">
        <v>11</v>
      </c>
      <c r="B406" t="s">
        <v>406</v>
      </c>
      <c r="D406">
        <v>0</v>
      </c>
      <c r="F406">
        <v>0.59</v>
      </c>
      <c r="G406" t="s">
        <v>287</v>
      </c>
      <c r="H406">
        <v>3.0841610039999998</v>
      </c>
      <c r="J406">
        <v>1.2</v>
      </c>
      <c r="K406">
        <v>0</v>
      </c>
      <c r="L406">
        <v>0.36</v>
      </c>
    </row>
    <row r="407" spans="1:12" x14ac:dyDescent="0.35">
      <c r="A407" t="s">
        <v>11</v>
      </c>
      <c r="B407" t="s">
        <v>407</v>
      </c>
      <c r="D407">
        <v>0</v>
      </c>
      <c r="F407">
        <v>0.38</v>
      </c>
      <c r="G407" t="s">
        <v>287</v>
      </c>
      <c r="H407">
        <v>1.986408782</v>
      </c>
      <c r="J407">
        <v>1.5</v>
      </c>
      <c r="K407">
        <v>0</v>
      </c>
      <c r="L407">
        <v>0.64</v>
      </c>
    </row>
    <row r="408" spans="1:12" x14ac:dyDescent="0.35">
      <c r="A408" t="s">
        <v>11</v>
      </c>
      <c r="B408" t="s">
        <v>408</v>
      </c>
      <c r="D408">
        <v>0</v>
      </c>
      <c r="F408">
        <v>0.60599999999999998</v>
      </c>
      <c r="G408" t="s">
        <v>287</v>
      </c>
      <c r="H408">
        <v>3.167799268</v>
      </c>
      <c r="J408">
        <v>1.8</v>
      </c>
      <c r="K408">
        <v>0</v>
      </c>
      <c r="L408">
        <v>0.71</v>
      </c>
    </row>
    <row r="409" spans="1:12" x14ac:dyDescent="0.35">
      <c r="A409" t="s">
        <v>11</v>
      </c>
      <c r="B409" t="s">
        <v>409</v>
      </c>
      <c r="D409">
        <v>0</v>
      </c>
      <c r="F409">
        <v>0.5</v>
      </c>
      <c r="G409" t="s">
        <v>287</v>
      </c>
      <c r="H409">
        <v>2.6136957660000002</v>
      </c>
      <c r="J409">
        <v>1.2</v>
      </c>
      <c r="K409">
        <v>0</v>
      </c>
      <c r="L409">
        <v>0.73</v>
      </c>
    </row>
    <row r="410" spans="1:12" x14ac:dyDescent="0.35">
      <c r="A410" t="s">
        <v>11</v>
      </c>
      <c r="B410" t="s">
        <v>410</v>
      </c>
      <c r="D410">
        <v>0</v>
      </c>
      <c r="F410">
        <v>0.42</v>
      </c>
      <c r="G410" t="s">
        <v>287</v>
      </c>
      <c r="H410">
        <v>2.1955044429999999</v>
      </c>
      <c r="J410">
        <v>0.8</v>
      </c>
      <c r="K410">
        <v>0</v>
      </c>
      <c r="L410">
        <v>0.83</v>
      </c>
    </row>
    <row r="411" spans="1:12" x14ac:dyDescent="0.35">
      <c r="A411" t="s">
        <v>11</v>
      </c>
      <c r="B411" t="s">
        <v>411</v>
      </c>
      <c r="D411">
        <v>0</v>
      </c>
      <c r="F411">
        <v>0.46</v>
      </c>
      <c r="G411" t="s">
        <v>287</v>
      </c>
      <c r="H411">
        <v>2.4046001050000001</v>
      </c>
      <c r="J411">
        <v>1</v>
      </c>
      <c r="K411">
        <v>0</v>
      </c>
      <c r="L411">
        <v>1.04</v>
      </c>
    </row>
    <row r="412" spans="1:12" x14ac:dyDescent="0.35">
      <c r="A412" t="s">
        <v>11</v>
      </c>
      <c r="B412" t="s">
        <v>412</v>
      </c>
      <c r="D412">
        <v>0</v>
      </c>
      <c r="F412">
        <v>0.41399999999999998</v>
      </c>
      <c r="G412" t="s">
        <v>287</v>
      </c>
      <c r="H412">
        <v>2.164140094</v>
      </c>
      <c r="J412">
        <v>1</v>
      </c>
      <c r="K412">
        <v>0</v>
      </c>
      <c r="L412">
        <v>1.1299999999999999</v>
      </c>
    </row>
    <row r="413" spans="1:12" x14ac:dyDescent="0.35">
      <c r="A413" t="s">
        <v>11</v>
      </c>
      <c r="B413" t="s">
        <v>413</v>
      </c>
      <c r="D413">
        <v>0</v>
      </c>
      <c r="F413">
        <v>0.47</v>
      </c>
      <c r="G413" t="s">
        <v>287</v>
      </c>
      <c r="H413">
        <v>2.4568740199999999</v>
      </c>
      <c r="I413">
        <v>14</v>
      </c>
      <c r="J413">
        <v>1.3</v>
      </c>
      <c r="K413">
        <v>0</v>
      </c>
      <c r="L413">
        <v>0</v>
      </c>
    </row>
    <row r="414" spans="1:12" x14ac:dyDescent="0.35">
      <c r="A414" t="s">
        <v>11</v>
      </c>
      <c r="B414" t="s">
        <v>414</v>
      </c>
      <c r="D414">
        <v>0</v>
      </c>
      <c r="F414">
        <v>0.55000000000000004</v>
      </c>
      <c r="G414" t="s">
        <v>287</v>
      </c>
      <c r="H414">
        <v>2.8750653420000001</v>
      </c>
      <c r="J414">
        <v>1.5</v>
      </c>
      <c r="K414">
        <v>0</v>
      </c>
      <c r="L414">
        <v>0.73</v>
      </c>
    </row>
    <row r="415" spans="1:12" x14ac:dyDescent="0.35">
      <c r="A415" t="s">
        <v>11</v>
      </c>
      <c r="B415" t="s">
        <v>415</v>
      </c>
      <c r="D415">
        <v>0</v>
      </c>
      <c r="F415">
        <v>0.36</v>
      </c>
      <c r="G415" t="s">
        <v>287</v>
      </c>
      <c r="H415">
        <v>1.8818609509999999</v>
      </c>
      <c r="J415">
        <v>1.6</v>
      </c>
      <c r="K415">
        <v>0</v>
      </c>
      <c r="L415">
        <v>0.3</v>
      </c>
    </row>
    <row r="416" spans="1:12" x14ac:dyDescent="0.35">
      <c r="A416" t="s">
        <v>11</v>
      </c>
      <c r="B416" t="s">
        <v>416</v>
      </c>
      <c r="D416">
        <v>0</v>
      </c>
      <c r="F416">
        <v>0.22</v>
      </c>
      <c r="G416" t="s">
        <v>287</v>
      </c>
      <c r="H416">
        <v>1.150026137</v>
      </c>
      <c r="J416">
        <v>0.9</v>
      </c>
      <c r="K416">
        <v>0</v>
      </c>
      <c r="L416">
        <v>0.81</v>
      </c>
    </row>
    <row r="417" spans="1:12" x14ac:dyDescent="0.35">
      <c r="A417" t="s">
        <v>11</v>
      </c>
      <c r="B417" t="s">
        <v>417</v>
      </c>
      <c r="D417">
        <v>0</v>
      </c>
      <c r="F417">
        <v>0.58799999999999997</v>
      </c>
      <c r="G417" t="s">
        <v>287</v>
      </c>
      <c r="H417">
        <v>3.0737062210000001</v>
      </c>
      <c r="J417">
        <v>1.5</v>
      </c>
      <c r="K417">
        <v>0</v>
      </c>
      <c r="L417">
        <v>0.8</v>
      </c>
    </row>
    <row r="418" spans="1:12" x14ac:dyDescent="0.35">
      <c r="A418" t="s">
        <v>11</v>
      </c>
      <c r="B418" t="s">
        <v>418</v>
      </c>
      <c r="D418">
        <v>0</v>
      </c>
      <c r="F418">
        <v>0.4</v>
      </c>
      <c r="G418" t="s">
        <v>287</v>
      </c>
      <c r="H418">
        <v>2.0909566129999999</v>
      </c>
      <c r="J418">
        <v>1.5</v>
      </c>
      <c r="K418">
        <v>0</v>
      </c>
      <c r="L418">
        <v>1.4</v>
      </c>
    </row>
    <row r="419" spans="1:12" x14ac:dyDescent="0.35">
      <c r="A419" t="s">
        <v>11</v>
      </c>
      <c r="B419" t="s">
        <v>419</v>
      </c>
      <c r="D419">
        <v>0</v>
      </c>
      <c r="F419">
        <v>0.34599999999999997</v>
      </c>
      <c r="G419" t="s">
        <v>287</v>
      </c>
      <c r="H419">
        <v>1.8086774699999999</v>
      </c>
      <c r="J419">
        <v>1</v>
      </c>
      <c r="K419">
        <v>0</v>
      </c>
      <c r="L419">
        <v>1.26</v>
      </c>
    </row>
    <row r="420" spans="1:12" x14ac:dyDescent="0.35">
      <c r="A420" t="s">
        <v>11</v>
      </c>
      <c r="B420" t="s">
        <v>420</v>
      </c>
      <c r="D420">
        <v>0</v>
      </c>
      <c r="F420">
        <v>0.34399999999999997</v>
      </c>
      <c r="G420" t="s">
        <v>287</v>
      </c>
      <c r="H420">
        <v>1.798222687</v>
      </c>
      <c r="J420">
        <v>1.1000000000000001</v>
      </c>
      <c r="K420">
        <v>0</v>
      </c>
      <c r="L420">
        <v>0.99</v>
      </c>
    </row>
    <row r="421" spans="1:12" x14ac:dyDescent="0.35">
      <c r="A421" t="s">
        <v>11</v>
      </c>
      <c r="B421" t="s">
        <v>421</v>
      </c>
      <c r="D421">
        <v>0</v>
      </c>
      <c r="F421">
        <v>0.48</v>
      </c>
      <c r="G421" t="s">
        <v>287</v>
      </c>
      <c r="H421">
        <v>2.5091479350000001</v>
      </c>
      <c r="J421">
        <v>1</v>
      </c>
      <c r="K421">
        <v>0</v>
      </c>
      <c r="L421">
        <v>1.57</v>
      </c>
    </row>
    <row r="422" spans="1:12" x14ac:dyDescent="0.35">
      <c r="A422" t="s">
        <v>285</v>
      </c>
      <c r="B422" t="s">
        <v>286</v>
      </c>
      <c r="D422">
        <v>0</v>
      </c>
      <c r="F422">
        <v>0.51800000000000002</v>
      </c>
      <c r="G422" t="s">
        <v>287</v>
      </c>
      <c r="H422">
        <v>2.7077888130000001</v>
      </c>
      <c r="I422">
        <v>14</v>
      </c>
      <c r="J422">
        <v>1.8</v>
      </c>
      <c r="K422">
        <v>0</v>
      </c>
      <c r="L422">
        <v>0</v>
      </c>
    </row>
    <row r="423" spans="1:12" x14ac:dyDescent="0.35">
      <c r="A423" t="s">
        <v>285</v>
      </c>
      <c r="B423" t="s">
        <v>288</v>
      </c>
      <c r="D423">
        <v>0</v>
      </c>
      <c r="F423">
        <v>0.71</v>
      </c>
      <c r="G423" t="s">
        <v>287</v>
      </c>
      <c r="H423">
        <v>3.7114479870000001</v>
      </c>
      <c r="J423">
        <v>3.2</v>
      </c>
      <c r="K423">
        <v>0</v>
      </c>
      <c r="L423">
        <v>3.56</v>
      </c>
    </row>
    <row r="424" spans="1:12" x14ac:dyDescent="0.35">
      <c r="A424" t="s">
        <v>285</v>
      </c>
      <c r="B424" t="s">
        <v>289</v>
      </c>
      <c r="D424">
        <v>0</v>
      </c>
      <c r="F424">
        <v>0.23200000000000001</v>
      </c>
      <c r="G424" t="s">
        <v>287</v>
      </c>
      <c r="H424">
        <v>1.2127548349999999</v>
      </c>
      <c r="J424">
        <v>1.2</v>
      </c>
      <c r="K424">
        <v>0</v>
      </c>
      <c r="L424">
        <v>3</v>
      </c>
    </row>
    <row r="425" spans="1:12" x14ac:dyDescent="0.35">
      <c r="A425" t="s">
        <v>285</v>
      </c>
      <c r="B425" t="s">
        <v>290</v>
      </c>
      <c r="D425">
        <v>0</v>
      </c>
      <c r="F425">
        <v>0.16400000000000001</v>
      </c>
      <c r="G425" t="s">
        <v>287</v>
      </c>
      <c r="H425">
        <v>0.85729221099999997</v>
      </c>
      <c r="J425">
        <v>0.6</v>
      </c>
      <c r="K425">
        <v>0</v>
      </c>
      <c r="L425">
        <v>2.0499999999999998</v>
      </c>
    </row>
    <row r="426" spans="1:12" x14ac:dyDescent="0.35">
      <c r="A426" t="s">
        <v>285</v>
      </c>
      <c r="B426" t="s">
        <v>291</v>
      </c>
      <c r="D426">
        <v>0</v>
      </c>
      <c r="F426">
        <v>1.115</v>
      </c>
      <c r="G426" t="s">
        <v>287</v>
      </c>
      <c r="H426">
        <v>5.8285415580000004</v>
      </c>
      <c r="J426">
        <v>4.9000000000000004</v>
      </c>
      <c r="K426">
        <v>0</v>
      </c>
      <c r="L426">
        <v>2.1</v>
      </c>
    </row>
    <row r="427" spans="1:12" x14ac:dyDescent="0.35">
      <c r="A427" t="s">
        <v>285</v>
      </c>
      <c r="B427" t="s">
        <v>292</v>
      </c>
      <c r="D427">
        <v>0</v>
      </c>
      <c r="F427">
        <v>0.66</v>
      </c>
      <c r="G427" t="s">
        <v>287</v>
      </c>
      <c r="H427">
        <v>3.4500784109999998</v>
      </c>
      <c r="J427">
        <v>2.2000000000000002</v>
      </c>
      <c r="K427">
        <v>0</v>
      </c>
      <c r="L427">
        <v>1.86</v>
      </c>
    </row>
    <row r="428" spans="1:12" x14ac:dyDescent="0.35">
      <c r="A428" t="s">
        <v>285</v>
      </c>
      <c r="B428" t="s">
        <v>293</v>
      </c>
      <c r="D428">
        <v>0</v>
      </c>
      <c r="F428">
        <v>0.66</v>
      </c>
      <c r="G428" t="s">
        <v>287</v>
      </c>
      <c r="H428">
        <v>3.4500784109999998</v>
      </c>
      <c r="J428">
        <v>4</v>
      </c>
      <c r="K428">
        <v>0</v>
      </c>
      <c r="L428">
        <v>2.04</v>
      </c>
    </row>
    <row r="429" spans="1:12" x14ac:dyDescent="0.35">
      <c r="A429" t="s">
        <v>285</v>
      </c>
      <c r="B429" t="s">
        <v>294</v>
      </c>
      <c r="D429">
        <v>0</v>
      </c>
      <c r="F429">
        <v>0.71</v>
      </c>
      <c r="G429" t="s">
        <v>287</v>
      </c>
      <c r="H429">
        <v>3.7114479870000001</v>
      </c>
      <c r="J429">
        <v>2.5</v>
      </c>
      <c r="K429">
        <v>0</v>
      </c>
      <c r="L429">
        <v>2.66</v>
      </c>
    </row>
    <row r="430" spans="1:12" x14ac:dyDescent="0.35">
      <c r="A430" t="s">
        <v>285</v>
      </c>
      <c r="B430" t="s">
        <v>295</v>
      </c>
      <c r="D430">
        <v>0</v>
      </c>
      <c r="F430">
        <v>0.78</v>
      </c>
      <c r="G430" t="s">
        <v>287</v>
      </c>
      <c r="H430">
        <v>4.0773653950000002</v>
      </c>
      <c r="J430">
        <v>2.4</v>
      </c>
      <c r="K430">
        <v>0</v>
      </c>
      <c r="L430">
        <v>3.19</v>
      </c>
    </row>
    <row r="431" spans="1:12" x14ac:dyDescent="0.35">
      <c r="A431" t="s">
        <v>285</v>
      </c>
      <c r="B431" t="s">
        <v>422</v>
      </c>
      <c r="D431">
        <v>0</v>
      </c>
      <c r="F431">
        <v>1.34</v>
      </c>
      <c r="G431" t="s">
        <v>287</v>
      </c>
      <c r="H431">
        <v>7.004704652</v>
      </c>
      <c r="J431">
        <v>6</v>
      </c>
      <c r="K431">
        <v>0</v>
      </c>
      <c r="L431">
        <v>3.83</v>
      </c>
    </row>
    <row r="432" spans="1:12" x14ac:dyDescent="0.35">
      <c r="A432" t="s">
        <v>285</v>
      </c>
      <c r="B432" t="s">
        <v>423</v>
      </c>
      <c r="D432">
        <v>0</v>
      </c>
      <c r="F432">
        <v>0.38</v>
      </c>
      <c r="G432" t="s">
        <v>287</v>
      </c>
      <c r="H432">
        <v>1.986408782</v>
      </c>
      <c r="J432">
        <v>2.2000000000000002</v>
      </c>
      <c r="K432">
        <v>0</v>
      </c>
      <c r="L432">
        <v>2.84</v>
      </c>
    </row>
    <row r="433" spans="1:12" x14ac:dyDescent="0.35">
      <c r="A433" t="s">
        <v>285</v>
      </c>
      <c r="B433" t="s">
        <v>296</v>
      </c>
      <c r="D433">
        <v>0</v>
      </c>
      <c r="F433">
        <v>0.47</v>
      </c>
      <c r="G433" t="s">
        <v>287</v>
      </c>
      <c r="H433">
        <v>2.4568740199999999</v>
      </c>
      <c r="I433">
        <v>36</v>
      </c>
      <c r="J433">
        <v>1.8</v>
      </c>
      <c r="K433">
        <v>0</v>
      </c>
      <c r="L433">
        <v>0</v>
      </c>
    </row>
    <row r="434" spans="1:12" x14ac:dyDescent="0.35">
      <c r="A434" t="s">
        <v>285</v>
      </c>
      <c r="B434" t="s">
        <v>297</v>
      </c>
      <c r="D434">
        <v>0</v>
      </c>
      <c r="F434">
        <v>0.29199999999999998</v>
      </c>
      <c r="G434" t="s">
        <v>287</v>
      </c>
      <c r="H434">
        <v>1.5263983270000001</v>
      </c>
      <c r="J434">
        <v>1.1000000000000001</v>
      </c>
      <c r="K434">
        <v>0</v>
      </c>
      <c r="L434">
        <v>2.4500000000000002</v>
      </c>
    </row>
    <row r="435" spans="1:12" x14ac:dyDescent="0.35">
      <c r="A435" t="s">
        <v>285</v>
      </c>
      <c r="B435" t="s">
        <v>298</v>
      </c>
      <c r="D435">
        <v>0</v>
      </c>
      <c r="F435">
        <v>1.0900000000000001</v>
      </c>
      <c r="G435" t="s">
        <v>287</v>
      </c>
      <c r="H435">
        <v>5.6978567690000004</v>
      </c>
      <c r="J435">
        <v>7.1</v>
      </c>
      <c r="K435">
        <v>0</v>
      </c>
      <c r="L435">
        <v>3.18</v>
      </c>
    </row>
    <row r="436" spans="1:12" x14ac:dyDescent="0.35">
      <c r="A436" t="s">
        <v>285</v>
      </c>
      <c r="B436" t="s">
        <v>299</v>
      </c>
      <c r="D436">
        <v>0</v>
      </c>
      <c r="F436">
        <v>0.82399999999999995</v>
      </c>
      <c r="G436" t="s">
        <v>287</v>
      </c>
      <c r="H436">
        <v>4.3073706219999996</v>
      </c>
      <c r="J436">
        <v>2.2000000000000002</v>
      </c>
      <c r="K436">
        <v>0</v>
      </c>
      <c r="L436">
        <v>3.24</v>
      </c>
    </row>
    <row r="437" spans="1:12" x14ac:dyDescent="0.35">
      <c r="A437" t="s">
        <v>285</v>
      </c>
      <c r="B437" t="s">
        <v>300</v>
      </c>
      <c r="D437">
        <v>0</v>
      </c>
      <c r="F437">
        <v>0.93400000000000005</v>
      </c>
      <c r="G437" t="s">
        <v>287</v>
      </c>
      <c r="H437">
        <v>4.8823836910000002</v>
      </c>
      <c r="J437">
        <v>2.5</v>
      </c>
      <c r="K437">
        <v>0</v>
      </c>
      <c r="L437">
        <v>2.9</v>
      </c>
    </row>
    <row r="438" spans="1:12" x14ac:dyDescent="0.35">
      <c r="A438" t="s">
        <v>285</v>
      </c>
      <c r="B438" t="s">
        <v>301</v>
      </c>
      <c r="D438">
        <v>0</v>
      </c>
      <c r="F438">
        <v>0.66</v>
      </c>
      <c r="G438" t="s">
        <v>287</v>
      </c>
      <c r="H438">
        <v>3.4500784109999998</v>
      </c>
      <c r="J438">
        <v>1.4</v>
      </c>
      <c r="K438">
        <v>0</v>
      </c>
      <c r="L438">
        <v>2.39</v>
      </c>
    </row>
    <row r="439" spans="1:12" x14ac:dyDescent="0.35">
      <c r="A439" t="s">
        <v>285</v>
      </c>
      <c r="B439" t="s">
        <v>302</v>
      </c>
      <c r="D439">
        <v>0</v>
      </c>
      <c r="F439">
        <v>0.54800000000000004</v>
      </c>
      <c r="G439" t="s">
        <v>287</v>
      </c>
      <c r="H439">
        <v>2.8646105589999999</v>
      </c>
      <c r="J439">
        <v>1.5</v>
      </c>
      <c r="K439">
        <v>0</v>
      </c>
      <c r="L439">
        <v>1.83</v>
      </c>
    </row>
    <row r="440" spans="1:12" x14ac:dyDescent="0.35">
      <c r="A440" t="s">
        <v>285</v>
      </c>
      <c r="B440" t="s">
        <v>303</v>
      </c>
      <c r="D440">
        <v>0</v>
      </c>
      <c r="F440">
        <v>0.67</v>
      </c>
      <c r="G440" t="s">
        <v>287</v>
      </c>
      <c r="H440">
        <v>3.502352326</v>
      </c>
      <c r="J440">
        <v>2.7</v>
      </c>
      <c r="K440">
        <v>0</v>
      </c>
      <c r="L440">
        <v>2.1</v>
      </c>
    </row>
    <row r="441" spans="1:12" x14ac:dyDescent="0.35">
      <c r="A441" t="s">
        <v>285</v>
      </c>
      <c r="B441" t="s">
        <v>304</v>
      </c>
      <c r="D441">
        <v>0</v>
      </c>
      <c r="F441">
        <v>0.6</v>
      </c>
      <c r="G441" t="s">
        <v>287</v>
      </c>
      <c r="H441">
        <v>3.136434919</v>
      </c>
      <c r="J441">
        <v>1.6</v>
      </c>
      <c r="K441">
        <v>0</v>
      </c>
      <c r="L441">
        <v>1.97</v>
      </c>
    </row>
    <row r="442" spans="1:12" x14ac:dyDescent="0.35">
      <c r="A442" t="s">
        <v>285</v>
      </c>
      <c r="B442" t="s">
        <v>305</v>
      </c>
      <c r="C442">
        <v>35.5</v>
      </c>
      <c r="D442">
        <v>0.61959188399999998</v>
      </c>
      <c r="E442">
        <v>5</v>
      </c>
      <c r="F442">
        <v>3.5664653390000001</v>
      </c>
      <c r="G442" t="s">
        <v>287</v>
      </c>
      <c r="H442">
        <v>18.643310710000002</v>
      </c>
      <c r="J442">
        <v>12.4</v>
      </c>
      <c r="K442">
        <v>1</v>
      </c>
      <c r="L442">
        <v>2.35</v>
      </c>
    </row>
    <row r="443" spans="1:12" x14ac:dyDescent="0.35">
      <c r="A443" t="s">
        <v>285</v>
      </c>
      <c r="B443" t="s">
        <v>306</v>
      </c>
      <c r="D443">
        <v>0</v>
      </c>
      <c r="F443">
        <v>0.86399999999999999</v>
      </c>
      <c r="G443" t="s">
        <v>287</v>
      </c>
      <c r="H443">
        <v>4.5164662829999997</v>
      </c>
      <c r="J443">
        <v>3.7</v>
      </c>
      <c r="K443">
        <v>0</v>
      </c>
      <c r="L443">
        <v>2.76</v>
      </c>
    </row>
    <row r="444" spans="1:12" x14ac:dyDescent="0.35">
      <c r="A444" t="s">
        <v>285</v>
      </c>
      <c r="B444" t="s">
        <v>307</v>
      </c>
      <c r="D444">
        <v>0</v>
      </c>
      <c r="F444">
        <v>0.53</v>
      </c>
      <c r="G444" t="s">
        <v>287</v>
      </c>
      <c r="H444">
        <v>2.7705175120000001</v>
      </c>
      <c r="I444">
        <v>29</v>
      </c>
      <c r="J444">
        <v>2</v>
      </c>
      <c r="K444">
        <v>0</v>
      </c>
      <c r="L444">
        <v>0</v>
      </c>
    </row>
    <row r="445" spans="1:12" x14ac:dyDescent="0.35">
      <c r="A445" t="s">
        <v>285</v>
      </c>
      <c r="B445" t="s">
        <v>308</v>
      </c>
      <c r="D445">
        <v>0</v>
      </c>
      <c r="F445">
        <v>0.22</v>
      </c>
      <c r="G445" t="s">
        <v>287</v>
      </c>
      <c r="H445">
        <v>1.150026137</v>
      </c>
      <c r="J445">
        <v>1</v>
      </c>
      <c r="K445">
        <v>0</v>
      </c>
      <c r="L445">
        <v>0.65</v>
      </c>
    </row>
    <row r="446" spans="1:12" x14ac:dyDescent="0.35">
      <c r="A446" t="s">
        <v>285</v>
      </c>
      <c r="B446" t="s">
        <v>309</v>
      </c>
      <c r="D446">
        <v>0</v>
      </c>
      <c r="F446">
        <v>0.37</v>
      </c>
      <c r="G446" t="s">
        <v>287</v>
      </c>
      <c r="H446">
        <v>1.934134867</v>
      </c>
      <c r="J446">
        <v>1.7</v>
      </c>
      <c r="K446">
        <v>0</v>
      </c>
      <c r="L446">
        <v>2.16</v>
      </c>
    </row>
    <row r="447" spans="1:12" x14ac:dyDescent="0.35">
      <c r="A447" t="s">
        <v>285</v>
      </c>
      <c r="B447" t="s">
        <v>310</v>
      </c>
      <c r="D447">
        <v>0</v>
      </c>
      <c r="F447">
        <v>1.7</v>
      </c>
      <c r="G447" t="s">
        <v>287</v>
      </c>
      <c r="H447">
        <v>8.8865656039999994</v>
      </c>
      <c r="J447">
        <v>4.5999999999999996</v>
      </c>
      <c r="K447">
        <v>0</v>
      </c>
      <c r="L447">
        <v>4</v>
      </c>
    </row>
    <row r="448" spans="1:12" x14ac:dyDescent="0.35">
      <c r="A448" t="s">
        <v>285</v>
      </c>
      <c r="B448" t="s">
        <v>311</v>
      </c>
      <c r="D448">
        <v>0</v>
      </c>
      <c r="F448">
        <v>1.76</v>
      </c>
      <c r="G448" t="s">
        <v>287</v>
      </c>
      <c r="H448">
        <v>9.200209096</v>
      </c>
      <c r="J448">
        <v>4.5</v>
      </c>
      <c r="K448">
        <v>0</v>
      </c>
      <c r="L448">
        <v>2.59</v>
      </c>
    </row>
    <row r="449" spans="1:12" x14ac:dyDescent="0.35">
      <c r="A449" t="s">
        <v>285</v>
      </c>
      <c r="B449" t="s">
        <v>312</v>
      </c>
      <c r="D449">
        <v>0</v>
      </c>
      <c r="F449">
        <v>1.36</v>
      </c>
      <c r="G449" t="s">
        <v>287</v>
      </c>
      <c r="H449">
        <v>7.1092524829999997</v>
      </c>
      <c r="J449">
        <v>2.5</v>
      </c>
      <c r="K449">
        <v>0</v>
      </c>
      <c r="L449">
        <v>5.55</v>
      </c>
    </row>
    <row r="450" spans="1:12" x14ac:dyDescent="0.35">
      <c r="A450" t="s">
        <v>285</v>
      </c>
      <c r="B450" t="s">
        <v>313</v>
      </c>
      <c r="D450">
        <v>0</v>
      </c>
      <c r="F450">
        <v>1.75</v>
      </c>
      <c r="G450" t="s">
        <v>287</v>
      </c>
      <c r="H450">
        <v>9.1479351799999993</v>
      </c>
      <c r="J450">
        <v>5</v>
      </c>
      <c r="K450">
        <v>0</v>
      </c>
      <c r="L450">
        <v>3.25</v>
      </c>
    </row>
    <row r="451" spans="1:12" x14ac:dyDescent="0.35">
      <c r="A451" t="s">
        <v>285</v>
      </c>
      <c r="B451" t="s">
        <v>314</v>
      </c>
      <c r="D451">
        <v>0</v>
      </c>
      <c r="F451">
        <v>0.2</v>
      </c>
      <c r="G451" t="s">
        <v>287</v>
      </c>
      <c r="H451">
        <v>1.0454783059999999</v>
      </c>
      <c r="J451">
        <v>1.8</v>
      </c>
      <c r="K451">
        <v>0</v>
      </c>
      <c r="L451">
        <v>1.7</v>
      </c>
    </row>
    <row r="452" spans="1:12" x14ac:dyDescent="0.35">
      <c r="A452" t="s">
        <v>285</v>
      </c>
      <c r="B452" t="s">
        <v>315</v>
      </c>
      <c r="D452">
        <v>0</v>
      </c>
      <c r="F452">
        <v>1.8560000000000001</v>
      </c>
      <c r="G452" t="s">
        <v>287</v>
      </c>
      <c r="H452">
        <v>9.7020386829999996</v>
      </c>
      <c r="J452">
        <v>7</v>
      </c>
      <c r="K452">
        <v>0</v>
      </c>
      <c r="L452">
        <v>1.92</v>
      </c>
    </row>
    <row r="453" spans="1:12" x14ac:dyDescent="0.35">
      <c r="A453" t="s">
        <v>285</v>
      </c>
      <c r="B453" t="s">
        <v>316</v>
      </c>
      <c r="D453">
        <v>0</v>
      </c>
      <c r="F453">
        <v>0.84399999999999997</v>
      </c>
      <c r="G453" t="s">
        <v>287</v>
      </c>
      <c r="H453">
        <v>4.4119184530000002</v>
      </c>
      <c r="J453">
        <v>4.5</v>
      </c>
      <c r="K453">
        <v>0</v>
      </c>
      <c r="L453">
        <v>2.2999999999999998</v>
      </c>
    </row>
    <row r="454" spans="1:12" x14ac:dyDescent="0.35">
      <c r="A454" t="s">
        <v>285</v>
      </c>
      <c r="B454" t="s">
        <v>317</v>
      </c>
      <c r="D454">
        <v>0</v>
      </c>
      <c r="F454">
        <v>1.39</v>
      </c>
      <c r="G454" t="s">
        <v>287</v>
      </c>
      <c r="H454">
        <v>7.266074229</v>
      </c>
      <c r="J454">
        <v>4.5</v>
      </c>
      <c r="K454">
        <v>0</v>
      </c>
      <c r="L454">
        <v>2.96</v>
      </c>
    </row>
    <row r="455" spans="1:12" x14ac:dyDescent="0.35">
      <c r="A455" t="s">
        <v>285</v>
      </c>
      <c r="B455" t="s">
        <v>318</v>
      </c>
      <c r="D455">
        <v>0</v>
      </c>
      <c r="F455">
        <v>0.74</v>
      </c>
      <c r="G455" t="s">
        <v>287</v>
      </c>
      <c r="H455">
        <v>3.868269733</v>
      </c>
      <c r="I455">
        <v>31</v>
      </c>
      <c r="J455">
        <v>2.5</v>
      </c>
      <c r="K455">
        <v>0</v>
      </c>
      <c r="L455">
        <v>0</v>
      </c>
    </row>
    <row r="456" spans="1:12" x14ac:dyDescent="0.35">
      <c r="A456" t="s">
        <v>285</v>
      </c>
      <c r="B456" t="s">
        <v>319</v>
      </c>
      <c r="D456">
        <v>0</v>
      </c>
      <c r="F456">
        <v>0.36399999999999999</v>
      </c>
      <c r="G456" t="s">
        <v>287</v>
      </c>
      <c r="H456">
        <v>1.9027705180000001</v>
      </c>
      <c r="J456">
        <v>1.3</v>
      </c>
      <c r="K456">
        <v>0</v>
      </c>
      <c r="L456">
        <v>0.84</v>
      </c>
    </row>
    <row r="457" spans="1:12" x14ac:dyDescent="0.35">
      <c r="A457" t="s">
        <v>285</v>
      </c>
      <c r="B457" t="s">
        <v>320</v>
      </c>
      <c r="D457">
        <v>0</v>
      </c>
      <c r="F457">
        <v>1.37</v>
      </c>
      <c r="G457" t="s">
        <v>287</v>
      </c>
      <c r="H457">
        <v>7.1615263980000003</v>
      </c>
      <c r="J457">
        <v>5.6</v>
      </c>
      <c r="K457">
        <v>0</v>
      </c>
      <c r="L457">
        <v>2.1</v>
      </c>
    </row>
    <row r="458" spans="1:12" x14ac:dyDescent="0.35">
      <c r="A458" t="s">
        <v>285</v>
      </c>
      <c r="B458" t="s">
        <v>321</v>
      </c>
      <c r="D458">
        <v>0</v>
      </c>
      <c r="F458">
        <v>0.8</v>
      </c>
      <c r="G458" t="s">
        <v>287</v>
      </c>
      <c r="H458">
        <v>4.1819132249999997</v>
      </c>
      <c r="J458">
        <v>3.5</v>
      </c>
      <c r="K458">
        <v>0</v>
      </c>
      <c r="L458">
        <v>2.87</v>
      </c>
    </row>
    <row r="459" spans="1:12" x14ac:dyDescent="0.35">
      <c r="A459" t="s">
        <v>285</v>
      </c>
      <c r="B459" t="s">
        <v>322</v>
      </c>
      <c r="D459">
        <v>0</v>
      </c>
      <c r="F459">
        <v>2.0099999999999998</v>
      </c>
      <c r="G459" t="s">
        <v>287</v>
      </c>
      <c r="H459">
        <v>10.50705698</v>
      </c>
      <c r="J459">
        <v>6.1</v>
      </c>
      <c r="K459">
        <v>0</v>
      </c>
      <c r="L459">
        <v>3.17</v>
      </c>
    </row>
    <row r="460" spans="1:12" x14ac:dyDescent="0.35">
      <c r="A460" t="s">
        <v>285</v>
      </c>
      <c r="B460" t="s">
        <v>323</v>
      </c>
      <c r="D460">
        <v>0</v>
      </c>
      <c r="F460">
        <v>1.63</v>
      </c>
      <c r="G460" t="s">
        <v>287</v>
      </c>
      <c r="H460">
        <v>8.5206481969999999</v>
      </c>
      <c r="J460">
        <v>4.7</v>
      </c>
      <c r="K460">
        <v>0</v>
      </c>
      <c r="L460">
        <v>4.82</v>
      </c>
    </row>
    <row r="461" spans="1:12" x14ac:dyDescent="0.35">
      <c r="A461" t="s">
        <v>285</v>
      </c>
      <c r="B461" t="s">
        <v>324</v>
      </c>
      <c r="D461">
        <v>0</v>
      </c>
      <c r="F461">
        <v>0.3</v>
      </c>
      <c r="G461" t="s">
        <v>287</v>
      </c>
      <c r="H461">
        <v>1.568217459</v>
      </c>
      <c r="J461">
        <v>0.9</v>
      </c>
      <c r="K461">
        <v>0</v>
      </c>
      <c r="L461">
        <v>5.08</v>
      </c>
    </row>
    <row r="462" spans="1:12" x14ac:dyDescent="0.35">
      <c r="A462" t="s">
        <v>285</v>
      </c>
      <c r="B462" t="s">
        <v>325</v>
      </c>
      <c r="D462">
        <v>0</v>
      </c>
      <c r="F462">
        <v>0.51</v>
      </c>
      <c r="G462" t="s">
        <v>287</v>
      </c>
      <c r="H462">
        <v>2.665969681</v>
      </c>
      <c r="J462">
        <v>1.7</v>
      </c>
      <c r="K462">
        <v>0</v>
      </c>
      <c r="L462">
        <v>8.5</v>
      </c>
    </row>
    <row r="463" spans="1:12" x14ac:dyDescent="0.35">
      <c r="A463" t="s">
        <v>285</v>
      </c>
      <c r="B463" t="s">
        <v>326</v>
      </c>
      <c r="D463">
        <v>0</v>
      </c>
      <c r="F463">
        <v>0.314</v>
      </c>
      <c r="G463" t="s">
        <v>287</v>
      </c>
      <c r="H463">
        <v>1.6414009409999999</v>
      </c>
      <c r="J463">
        <v>1</v>
      </c>
      <c r="K463">
        <v>0</v>
      </c>
      <c r="L463">
        <v>6</v>
      </c>
    </row>
    <row r="464" spans="1:12" x14ac:dyDescent="0.35">
      <c r="A464" t="s">
        <v>285</v>
      </c>
      <c r="B464" t="s">
        <v>327</v>
      </c>
      <c r="C464">
        <v>20.5</v>
      </c>
      <c r="D464">
        <v>0.35779249699999999</v>
      </c>
      <c r="E464">
        <v>5</v>
      </c>
      <c r="F464">
        <v>1.869423397</v>
      </c>
      <c r="G464" t="s">
        <v>287</v>
      </c>
      <c r="H464">
        <v>9.7722080370000004</v>
      </c>
      <c r="J464">
        <v>6</v>
      </c>
      <c r="K464">
        <v>1</v>
      </c>
      <c r="L464">
        <v>3.7</v>
      </c>
    </row>
    <row r="465" spans="1:12" x14ac:dyDescent="0.35">
      <c r="A465" t="s">
        <v>285</v>
      </c>
      <c r="B465" t="s">
        <v>328</v>
      </c>
      <c r="D465">
        <v>0</v>
      </c>
      <c r="F465">
        <v>0.56999999999999995</v>
      </c>
      <c r="G465" t="s">
        <v>287</v>
      </c>
      <c r="H465">
        <v>2.9796131730000002</v>
      </c>
      <c r="J465">
        <v>2.2000000000000002</v>
      </c>
      <c r="K465">
        <v>0</v>
      </c>
      <c r="L465">
        <v>4.7</v>
      </c>
    </row>
    <row r="466" spans="1:12" x14ac:dyDescent="0.35">
      <c r="A466" t="s">
        <v>285</v>
      </c>
      <c r="B466" t="s">
        <v>329</v>
      </c>
      <c r="D466">
        <v>0</v>
      </c>
      <c r="F466">
        <v>0.51</v>
      </c>
      <c r="G466" t="s">
        <v>287</v>
      </c>
      <c r="H466">
        <v>2.665969681</v>
      </c>
      <c r="I466">
        <v>25</v>
      </c>
      <c r="J466">
        <v>2.2999999999999998</v>
      </c>
      <c r="K466">
        <v>0</v>
      </c>
      <c r="L466">
        <v>0</v>
      </c>
    </row>
    <row r="467" spans="1:12" x14ac:dyDescent="0.35">
      <c r="A467" t="s">
        <v>285</v>
      </c>
      <c r="B467" t="s">
        <v>330</v>
      </c>
      <c r="D467">
        <v>0</v>
      </c>
      <c r="F467">
        <v>0.72</v>
      </c>
      <c r="G467" t="s">
        <v>287</v>
      </c>
      <c r="H467">
        <v>3.763721903</v>
      </c>
      <c r="J467">
        <v>2.6</v>
      </c>
      <c r="K467">
        <v>0</v>
      </c>
      <c r="L467">
        <v>1.37</v>
      </c>
    </row>
    <row r="468" spans="1:12" x14ac:dyDescent="0.35">
      <c r="A468" t="s">
        <v>285</v>
      </c>
      <c r="B468" t="s">
        <v>331</v>
      </c>
      <c r="D468">
        <v>0</v>
      </c>
      <c r="F468">
        <v>1.04</v>
      </c>
      <c r="G468" t="s">
        <v>287</v>
      </c>
      <c r="H468">
        <v>5.4364871929999996</v>
      </c>
      <c r="J468">
        <v>2</v>
      </c>
      <c r="K468">
        <v>0</v>
      </c>
      <c r="L468">
        <v>1.98</v>
      </c>
    </row>
    <row r="469" spans="1:12" x14ac:dyDescent="0.35">
      <c r="A469" t="s">
        <v>285</v>
      </c>
      <c r="B469" t="s">
        <v>332</v>
      </c>
      <c r="D469">
        <v>0</v>
      </c>
      <c r="F469">
        <v>0.93</v>
      </c>
      <c r="G469" t="s">
        <v>287</v>
      </c>
      <c r="H469">
        <v>4.8614741239999999</v>
      </c>
      <c r="J469">
        <v>5</v>
      </c>
      <c r="K469">
        <v>0</v>
      </c>
      <c r="L469">
        <v>3</v>
      </c>
    </row>
    <row r="470" spans="1:12" x14ac:dyDescent="0.35">
      <c r="A470" t="s">
        <v>285</v>
      </c>
      <c r="B470" t="s">
        <v>333</v>
      </c>
      <c r="D470">
        <v>0</v>
      </c>
      <c r="F470">
        <v>0.83599999999999997</v>
      </c>
      <c r="G470" t="s">
        <v>287</v>
      </c>
      <c r="H470">
        <v>4.3700993199999996</v>
      </c>
      <c r="J470">
        <v>2.5</v>
      </c>
      <c r="K470">
        <v>0</v>
      </c>
      <c r="L470">
        <v>4.96</v>
      </c>
    </row>
    <row r="471" spans="1:12" x14ac:dyDescent="0.35">
      <c r="A471" t="s">
        <v>285</v>
      </c>
      <c r="B471" t="s">
        <v>334</v>
      </c>
      <c r="D471">
        <v>0</v>
      </c>
      <c r="F471">
        <v>0.39</v>
      </c>
      <c r="G471" t="s">
        <v>287</v>
      </c>
      <c r="H471">
        <v>2.038682697</v>
      </c>
      <c r="J471">
        <v>1.9</v>
      </c>
      <c r="K471">
        <v>0</v>
      </c>
      <c r="L471">
        <v>5.9</v>
      </c>
    </row>
    <row r="472" spans="1:12" x14ac:dyDescent="0.35">
      <c r="A472" t="s">
        <v>285</v>
      </c>
      <c r="B472" t="s">
        <v>335</v>
      </c>
      <c r="D472">
        <v>0</v>
      </c>
      <c r="F472">
        <v>0.23</v>
      </c>
      <c r="G472" t="s">
        <v>287</v>
      </c>
      <c r="H472">
        <v>1.202300052</v>
      </c>
      <c r="J472">
        <v>0.8</v>
      </c>
      <c r="K472">
        <v>0</v>
      </c>
      <c r="L472">
        <v>1.82</v>
      </c>
    </row>
    <row r="473" spans="1:12" x14ac:dyDescent="0.35">
      <c r="A473" t="s">
        <v>285</v>
      </c>
      <c r="B473" t="s">
        <v>336</v>
      </c>
      <c r="D473">
        <v>0</v>
      </c>
      <c r="F473">
        <v>0.64</v>
      </c>
      <c r="G473" t="s">
        <v>287</v>
      </c>
      <c r="H473">
        <v>3.3455305800000001</v>
      </c>
      <c r="J473">
        <v>2.1</v>
      </c>
      <c r="K473">
        <v>0</v>
      </c>
      <c r="L473">
        <v>6</v>
      </c>
    </row>
    <row r="474" spans="1:12" x14ac:dyDescent="0.35">
      <c r="A474" t="s">
        <v>285</v>
      </c>
      <c r="B474" t="s">
        <v>337</v>
      </c>
      <c r="D474">
        <v>0</v>
      </c>
      <c r="F474">
        <v>0.25</v>
      </c>
      <c r="G474" t="s">
        <v>287</v>
      </c>
      <c r="H474">
        <v>1.3068478830000001</v>
      </c>
      <c r="J474">
        <v>2</v>
      </c>
      <c r="K474">
        <v>0</v>
      </c>
      <c r="L474">
        <v>2.0299999999999998</v>
      </c>
    </row>
    <row r="475" spans="1:12" x14ac:dyDescent="0.35">
      <c r="A475" t="s">
        <v>285</v>
      </c>
      <c r="B475" t="s">
        <v>338</v>
      </c>
      <c r="C475">
        <v>27</v>
      </c>
      <c r="D475">
        <v>0.47123889800000002</v>
      </c>
      <c r="E475">
        <v>5</v>
      </c>
      <c r="F475">
        <v>2.5476272469999999</v>
      </c>
      <c r="G475" t="s">
        <v>287</v>
      </c>
      <c r="H475">
        <v>13.3174451</v>
      </c>
      <c r="J475">
        <v>6.2</v>
      </c>
      <c r="K475">
        <v>1</v>
      </c>
      <c r="L475">
        <v>4.84</v>
      </c>
    </row>
    <row r="476" spans="1:12" x14ac:dyDescent="0.35">
      <c r="A476" t="s">
        <v>285</v>
      </c>
      <c r="B476" t="s">
        <v>339</v>
      </c>
      <c r="D476">
        <v>0</v>
      </c>
      <c r="F476">
        <v>1.53</v>
      </c>
      <c r="G476" t="s">
        <v>287</v>
      </c>
      <c r="H476">
        <v>7.9979090429999999</v>
      </c>
      <c r="J476">
        <v>4.2</v>
      </c>
      <c r="K476">
        <v>0</v>
      </c>
      <c r="L476">
        <v>5.4</v>
      </c>
    </row>
    <row r="477" spans="1:12" x14ac:dyDescent="0.35">
      <c r="A477" t="s">
        <v>285</v>
      </c>
      <c r="B477" t="s">
        <v>340</v>
      </c>
      <c r="D477">
        <v>0</v>
      </c>
      <c r="F477">
        <v>0.55000000000000004</v>
      </c>
      <c r="G477" t="s">
        <v>287</v>
      </c>
      <c r="H477">
        <v>2.8750653420000001</v>
      </c>
      <c r="I477">
        <v>35</v>
      </c>
      <c r="J477">
        <v>1.5</v>
      </c>
      <c r="K477">
        <v>0</v>
      </c>
      <c r="L477">
        <v>0</v>
      </c>
    </row>
    <row r="478" spans="1:12" x14ac:dyDescent="0.35">
      <c r="A478" t="s">
        <v>285</v>
      </c>
      <c r="B478" t="s">
        <v>341</v>
      </c>
      <c r="D478">
        <v>0</v>
      </c>
      <c r="F478">
        <v>0.43</v>
      </c>
      <c r="G478" t="s">
        <v>287</v>
      </c>
      <c r="H478">
        <v>2.2477783589999998</v>
      </c>
      <c r="J478">
        <v>1</v>
      </c>
      <c r="K478">
        <v>0</v>
      </c>
      <c r="L478">
        <v>0.45</v>
      </c>
    </row>
    <row r="479" spans="1:12" x14ac:dyDescent="0.35">
      <c r="A479" t="s">
        <v>285</v>
      </c>
      <c r="B479" t="s">
        <v>342</v>
      </c>
      <c r="D479">
        <v>0</v>
      </c>
      <c r="F479">
        <v>0.68</v>
      </c>
      <c r="G479" t="s">
        <v>287</v>
      </c>
      <c r="H479">
        <v>3.5546262419999999</v>
      </c>
      <c r="J479">
        <v>2.2000000000000002</v>
      </c>
      <c r="K479">
        <v>0</v>
      </c>
      <c r="L479">
        <v>0.75</v>
      </c>
    </row>
    <row r="480" spans="1:12" x14ac:dyDescent="0.35">
      <c r="A480" t="s">
        <v>285</v>
      </c>
      <c r="B480" t="s">
        <v>343</v>
      </c>
      <c r="D480">
        <v>0</v>
      </c>
      <c r="F480">
        <v>0.2</v>
      </c>
      <c r="G480" t="s">
        <v>287</v>
      </c>
      <c r="H480">
        <v>1.0454783059999999</v>
      </c>
      <c r="J480">
        <v>1</v>
      </c>
      <c r="K480">
        <v>0</v>
      </c>
      <c r="L480">
        <v>0.6</v>
      </c>
    </row>
    <row r="481" spans="1:12" x14ac:dyDescent="0.35">
      <c r="A481" t="s">
        <v>285</v>
      </c>
      <c r="B481" t="s">
        <v>344</v>
      </c>
      <c r="D481">
        <v>0</v>
      </c>
      <c r="F481">
        <v>0.54400000000000004</v>
      </c>
      <c r="G481" t="s">
        <v>287</v>
      </c>
      <c r="H481">
        <v>2.8437009930000001</v>
      </c>
      <c r="J481">
        <v>2</v>
      </c>
      <c r="K481">
        <v>0</v>
      </c>
      <c r="L481">
        <v>1.38</v>
      </c>
    </row>
    <row r="482" spans="1:12" x14ac:dyDescent="0.35">
      <c r="A482" t="s">
        <v>285</v>
      </c>
      <c r="B482" t="s">
        <v>345</v>
      </c>
      <c r="D482">
        <v>0</v>
      </c>
      <c r="F482">
        <v>0.81</v>
      </c>
      <c r="G482" t="s">
        <v>287</v>
      </c>
      <c r="H482">
        <v>4.2341871409999996</v>
      </c>
      <c r="J482">
        <v>3</v>
      </c>
      <c r="K482">
        <v>0</v>
      </c>
      <c r="L482">
        <v>1.72</v>
      </c>
    </row>
    <row r="483" spans="1:12" x14ac:dyDescent="0.35">
      <c r="A483" t="s">
        <v>285</v>
      </c>
      <c r="B483" t="s">
        <v>346</v>
      </c>
      <c r="D483">
        <v>0</v>
      </c>
      <c r="F483">
        <v>0.35199999999999998</v>
      </c>
      <c r="G483" t="s">
        <v>287</v>
      </c>
      <c r="H483">
        <v>1.8400418190000001</v>
      </c>
      <c r="J483">
        <v>2</v>
      </c>
      <c r="K483">
        <v>0</v>
      </c>
      <c r="L483">
        <v>2</v>
      </c>
    </row>
    <row r="484" spans="1:12" x14ac:dyDescent="0.35">
      <c r="A484" t="s">
        <v>285</v>
      </c>
      <c r="B484" t="s">
        <v>347</v>
      </c>
      <c r="D484">
        <v>0</v>
      </c>
      <c r="F484">
        <v>0.62</v>
      </c>
      <c r="G484" t="s">
        <v>287</v>
      </c>
      <c r="H484">
        <v>3.2409827500000001</v>
      </c>
      <c r="J484">
        <v>2.5</v>
      </c>
      <c r="K484">
        <v>0</v>
      </c>
      <c r="L484">
        <v>2.0499999999999998</v>
      </c>
    </row>
    <row r="485" spans="1:12" x14ac:dyDescent="0.35">
      <c r="A485" t="s">
        <v>285</v>
      </c>
      <c r="B485" t="s">
        <v>348</v>
      </c>
      <c r="D485">
        <v>0</v>
      </c>
      <c r="F485">
        <v>0.54</v>
      </c>
      <c r="G485" t="s">
        <v>287</v>
      </c>
      <c r="H485">
        <v>2.8227914269999999</v>
      </c>
      <c r="J485">
        <v>3</v>
      </c>
      <c r="K485">
        <v>0</v>
      </c>
      <c r="L485">
        <v>2.8</v>
      </c>
    </row>
    <row r="486" spans="1:12" x14ac:dyDescent="0.35">
      <c r="A486" t="s">
        <v>285</v>
      </c>
      <c r="B486" t="s">
        <v>349</v>
      </c>
      <c r="D486">
        <v>0</v>
      </c>
      <c r="F486">
        <v>0.37</v>
      </c>
      <c r="G486" t="s">
        <v>287</v>
      </c>
      <c r="H486">
        <v>1.934134867</v>
      </c>
      <c r="J486">
        <v>1.5</v>
      </c>
      <c r="K486">
        <v>0</v>
      </c>
      <c r="L486">
        <v>1.72</v>
      </c>
    </row>
    <row r="487" spans="1:12" x14ac:dyDescent="0.35">
      <c r="A487" t="s">
        <v>285</v>
      </c>
      <c r="B487" t="s">
        <v>350</v>
      </c>
      <c r="D487">
        <v>0</v>
      </c>
      <c r="F487">
        <v>0.5</v>
      </c>
      <c r="G487" t="s">
        <v>287</v>
      </c>
      <c r="H487">
        <v>2.6136957660000002</v>
      </c>
      <c r="J487">
        <v>3</v>
      </c>
      <c r="K487">
        <v>0</v>
      </c>
      <c r="L487">
        <v>3.65</v>
      </c>
    </row>
    <row r="488" spans="1:12" x14ac:dyDescent="0.35">
      <c r="A488" t="s">
        <v>285</v>
      </c>
      <c r="B488" t="s">
        <v>351</v>
      </c>
      <c r="D488">
        <v>0</v>
      </c>
      <c r="F488">
        <v>0.53</v>
      </c>
      <c r="G488" t="s">
        <v>287</v>
      </c>
      <c r="H488">
        <v>2.7705175120000001</v>
      </c>
      <c r="I488">
        <v>17</v>
      </c>
      <c r="J488">
        <v>1.7</v>
      </c>
      <c r="K488">
        <v>0</v>
      </c>
      <c r="L488">
        <v>0</v>
      </c>
    </row>
    <row r="489" spans="1:12" x14ac:dyDescent="0.35">
      <c r="A489" t="s">
        <v>285</v>
      </c>
      <c r="B489" t="s">
        <v>352</v>
      </c>
      <c r="D489">
        <v>0</v>
      </c>
      <c r="F489">
        <v>0.26500000000000001</v>
      </c>
      <c r="G489" t="s">
        <v>287</v>
      </c>
      <c r="H489">
        <v>1.385258756</v>
      </c>
      <c r="J489">
        <v>0.5</v>
      </c>
      <c r="K489">
        <v>0</v>
      </c>
      <c r="L489">
        <v>0.86</v>
      </c>
    </row>
    <row r="490" spans="1:12" x14ac:dyDescent="0.35">
      <c r="A490" t="s">
        <v>285</v>
      </c>
      <c r="B490" t="s">
        <v>353</v>
      </c>
      <c r="D490">
        <v>0</v>
      </c>
      <c r="F490">
        <v>1.0720000000000001</v>
      </c>
      <c r="G490" t="s">
        <v>287</v>
      </c>
      <c r="H490">
        <v>5.6037637220000001</v>
      </c>
      <c r="J490">
        <v>6.5</v>
      </c>
      <c r="K490">
        <v>0</v>
      </c>
      <c r="L490">
        <v>1.64</v>
      </c>
    </row>
    <row r="491" spans="1:12" x14ac:dyDescent="0.35">
      <c r="A491" t="s">
        <v>285</v>
      </c>
      <c r="B491" t="s">
        <v>354</v>
      </c>
      <c r="D491">
        <v>0</v>
      </c>
      <c r="G491" t="s">
        <v>287</v>
      </c>
      <c r="H491">
        <v>0</v>
      </c>
      <c r="J491">
        <v>25.6</v>
      </c>
      <c r="K491">
        <v>1</v>
      </c>
      <c r="L491">
        <v>3.59</v>
      </c>
    </row>
    <row r="492" spans="1:12" x14ac:dyDescent="0.35">
      <c r="A492" t="s">
        <v>285</v>
      </c>
      <c r="B492" t="s">
        <v>355</v>
      </c>
      <c r="D492">
        <v>0</v>
      </c>
      <c r="F492">
        <v>1.512</v>
      </c>
      <c r="G492" t="s">
        <v>287</v>
      </c>
      <c r="H492">
        <v>7.9038159959999996</v>
      </c>
      <c r="J492">
        <v>8</v>
      </c>
      <c r="K492">
        <v>0</v>
      </c>
      <c r="L492">
        <v>7.5</v>
      </c>
    </row>
    <row r="493" spans="1:12" x14ac:dyDescent="0.35">
      <c r="A493" t="s">
        <v>285</v>
      </c>
      <c r="B493" t="s">
        <v>356</v>
      </c>
      <c r="D493">
        <v>0</v>
      </c>
      <c r="F493">
        <v>1.3640000000000001</v>
      </c>
      <c r="G493" t="s">
        <v>287</v>
      </c>
      <c r="H493">
        <v>7.1301620489999999</v>
      </c>
      <c r="J493">
        <v>6.5</v>
      </c>
      <c r="K493">
        <v>0</v>
      </c>
      <c r="L493">
        <v>2.23</v>
      </c>
    </row>
    <row r="494" spans="1:12" x14ac:dyDescent="0.35">
      <c r="A494" t="s">
        <v>285</v>
      </c>
      <c r="B494" t="s">
        <v>357</v>
      </c>
      <c r="D494">
        <v>0</v>
      </c>
      <c r="F494">
        <v>0.36</v>
      </c>
      <c r="G494" t="s">
        <v>287</v>
      </c>
      <c r="H494">
        <v>1.8818609509999999</v>
      </c>
      <c r="J494">
        <v>0.9</v>
      </c>
      <c r="K494">
        <v>0</v>
      </c>
      <c r="L494">
        <v>2.92</v>
      </c>
    </row>
    <row r="495" spans="1:12" x14ac:dyDescent="0.35">
      <c r="A495" t="s">
        <v>285</v>
      </c>
      <c r="B495" t="s">
        <v>358</v>
      </c>
      <c r="D495">
        <v>0</v>
      </c>
      <c r="F495">
        <v>2.09</v>
      </c>
      <c r="G495" t="s">
        <v>287</v>
      </c>
      <c r="H495">
        <v>10.9252483</v>
      </c>
      <c r="J495">
        <v>8.9</v>
      </c>
      <c r="K495">
        <v>0</v>
      </c>
      <c r="L495">
        <v>4.25</v>
      </c>
    </row>
    <row r="496" spans="1:12" x14ac:dyDescent="0.35">
      <c r="A496" t="s">
        <v>285</v>
      </c>
      <c r="B496" t="s">
        <v>362</v>
      </c>
      <c r="D496">
        <v>0</v>
      </c>
      <c r="F496">
        <v>0.35</v>
      </c>
      <c r="G496" t="s">
        <v>287</v>
      </c>
      <c r="H496">
        <v>1.8295870359999999</v>
      </c>
      <c r="I496">
        <v>21</v>
      </c>
      <c r="J496">
        <v>1.5</v>
      </c>
      <c r="K496">
        <v>0</v>
      </c>
      <c r="L496">
        <v>0</v>
      </c>
    </row>
    <row r="497" spans="1:12" x14ac:dyDescent="0.35">
      <c r="A497" t="s">
        <v>285</v>
      </c>
      <c r="B497" t="s">
        <v>363</v>
      </c>
      <c r="D497">
        <v>0</v>
      </c>
      <c r="F497">
        <v>0.5</v>
      </c>
      <c r="G497" t="s">
        <v>287</v>
      </c>
      <c r="H497">
        <v>2.6136957660000002</v>
      </c>
      <c r="J497">
        <v>2.2000000000000002</v>
      </c>
      <c r="K497">
        <v>0</v>
      </c>
      <c r="L497">
        <v>2.81</v>
      </c>
    </row>
    <row r="498" spans="1:12" x14ac:dyDescent="0.35">
      <c r="A498" t="s">
        <v>285</v>
      </c>
      <c r="B498" t="s">
        <v>364</v>
      </c>
      <c r="D498">
        <v>0</v>
      </c>
      <c r="F498">
        <v>0.27</v>
      </c>
      <c r="G498" t="s">
        <v>287</v>
      </c>
      <c r="H498">
        <v>1.411395714</v>
      </c>
      <c r="J498">
        <v>0.8</v>
      </c>
      <c r="K498">
        <v>0</v>
      </c>
      <c r="L498">
        <v>1.96</v>
      </c>
    </row>
    <row r="499" spans="1:12" x14ac:dyDescent="0.35">
      <c r="A499" t="s">
        <v>285</v>
      </c>
      <c r="B499" t="s">
        <v>365</v>
      </c>
      <c r="D499">
        <v>0</v>
      </c>
      <c r="F499">
        <v>0.62</v>
      </c>
      <c r="G499" t="s">
        <v>287</v>
      </c>
      <c r="H499">
        <v>3.2409827500000001</v>
      </c>
      <c r="J499">
        <v>5.2</v>
      </c>
      <c r="K499">
        <v>0</v>
      </c>
      <c r="L499">
        <v>2.72</v>
      </c>
    </row>
    <row r="500" spans="1:12" x14ac:dyDescent="0.35">
      <c r="A500" t="s">
        <v>285</v>
      </c>
      <c r="B500" t="s">
        <v>366</v>
      </c>
      <c r="D500">
        <v>0</v>
      </c>
      <c r="F500">
        <v>1.1499999999999999</v>
      </c>
      <c r="G500" t="s">
        <v>287</v>
      </c>
      <c r="H500">
        <v>6.0115002610000001</v>
      </c>
      <c r="J500">
        <v>4.7</v>
      </c>
      <c r="K500">
        <v>0</v>
      </c>
      <c r="L500">
        <v>2.65</v>
      </c>
    </row>
    <row r="501" spans="1:12" x14ac:dyDescent="0.35">
      <c r="A501" t="s">
        <v>285</v>
      </c>
      <c r="B501" t="s">
        <v>367</v>
      </c>
      <c r="D501">
        <v>0</v>
      </c>
      <c r="F501">
        <v>1.0920000000000001</v>
      </c>
      <c r="G501" t="s">
        <v>287</v>
      </c>
      <c r="H501">
        <v>5.7083115529999997</v>
      </c>
      <c r="J501">
        <v>5</v>
      </c>
      <c r="K501">
        <v>0</v>
      </c>
      <c r="L501">
        <v>1.95</v>
      </c>
    </row>
    <row r="502" spans="1:12" x14ac:dyDescent="0.35">
      <c r="A502" t="s">
        <v>285</v>
      </c>
      <c r="B502" t="s">
        <v>368</v>
      </c>
      <c r="D502">
        <v>0</v>
      </c>
      <c r="F502">
        <v>0.314</v>
      </c>
      <c r="G502" t="s">
        <v>287</v>
      </c>
      <c r="H502">
        <v>1.6414009409999999</v>
      </c>
      <c r="J502">
        <v>1</v>
      </c>
      <c r="K502">
        <v>0</v>
      </c>
      <c r="L502">
        <v>1.59</v>
      </c>
    </row>
    <row r="503" spans="1:12" x14ac:dyDescent="0.35">
      <c r="A503" t="s">
        <v>285</v>
      </c>
      <c r="B503" t="s">
        <v>369</v>
      </c>
      <c r="D503">
        <v>0</v>
      </c>
      <c r="F503">
        <v>0.34</v>
      </c>
      <c r="G503" t="s">
        <v>287</v>
      </c>
      <c r="H503">
        <v>1.7773131209999999</v>
      </c>
      <c r="J503">
        <v>1.5</v>
      </c>
      <c r="K503">
        <v>0</v>
      </c>
      <c r="L503">
        <v>3.85</v>
      </c>
    </row>
    <row r="504" spans="1:12" x14ac:dyDescent="0.35">
      <c r="A504" t="s">
        <v>285</v>
      </c>
      <c r="B504" t="s">
        <v>370</v>
      </c>
      <c r="D504">
        <v>0</v>
      </c>
      <c r="F504">
        <v>0.59499999999999997</v>
      </c>
      <c r="G504" t="s">
        <v>287</v>
      </c>
      <c r="H504">
        <v>3.1102979610000001</v>
      </c>
      <c r="J504">
        <v>2.6</v>
      </c>
      <c r="K504">
        <v>0</v>
      </c>
      <c r="L504">
        <v>3.72</v>
      </c>
    </row>
    <row r="505" spans="1:12" x14ac:dyDescent="0.35">
      <c r="A505" t="s">
        <v>285</v>
      </c>
      <c r="B505" t="s">
        <v>371</v>
      </c>
      <c r="D505">
        <v>0</v>
      </c>
      <c r="F505">
        <v>0.66600000000000004</v>
      </c>
      <c r="G505" t="s">
        <v>287</v>
      </c>
      <c r="H505">
        <v>3.4814427600000002</v>
      </c>
      <c r="J505">
        <v>3.5</v>
      </c>
      <c r="K505">
        <v>0</v>
      </c>
      <c r="L505">
        <v>4.62</v>
      </c>
    </row>
    <row r="506" spans="1:12" x14ac:dyDescent="0.35">
      <c r="A506" t="s">
        <v>285</v>
      </c>
      <c r="B506" t="s">
        <v>372</v>
      </c>
      <c r="D506">
        <v>0</v>
      </c>
      <c r="F506">
        <v>1.38</v>
      </c>
      <c r="G506" t="s">
        <v>287</v>
      </c>
      <c r="H506">
        <v>7.2138003140000002</v>
      </c>
      <c r="J506">
        <v>6.5</v>
      </c>
      <c r="K506">
        <v>0</v>
      </c>
      <c r="L506">
        <v>4.95</v>
      </c>
    </row>
    <row r="507" spans="1:12" x14ac:dyDescent="0.35">
      <c r="A507" t="s">
        <v>285</v>
      </c>
      <c r="B507" t="s">
        <v>373</v>
      </c>
      <c r="D507">
        <v>0</v>
      </c>
      <c r="F507">
        <v>0.43</v>
      </c>
      <c r="G507" t="s">
        <v>287</v>
      </c>
      <c r="H507">
        <v>2.2477783589999998</v>
      </c>
      <c r="I507">
        <v>20</v>
      </c>
      <c r="J507">
        <v>2.5</v>
      </c>
      <c r="K507">
        <v>0</v>
      </c>
      <c r="L507">
        <v>0</v>
      </c>
    </row>
    <row r="508" spans="1:12" x14ac:dyDescent="0.35">
      <c r="A508" t="s">
        <v>285</v>
      </c>
      <c r="B508" t="s">
        <v>374</v>
      </c>
      <c r="D508">
        <v>0</v>
      </c>
      <c r="F508">
        <v>0.26500000000000001</v>
      </c>
      <c r="G508" t="s">
        <v>287</v>
      </c>
      <c r="H508">
        <v>1.385258756</v>
      </c>
      <c r="J508">
        <v>1</v>
      </c>
      <c r="K508">
        <v>0</v>
      </c>
      <c r="L508">
        <v>0.28000000000000003</v>
      </c>
    </row>
    <row r="509" spans="1:12" x14ac:dyDescent="0.35">
      <c r="A509" t="s">
        <v>285</v>
      </c>
      <c r="B509" t="s">
        <v>375</v>
      </c>
      <c r="D509">
        <v>0</v>
      </c>
      <c r="F509">
        <v>0.38</v>
      </c>
      <c r="G509" t="s">
        <v>287</v>
      </c>
      <c r="H509">
        <v>1.986408782</v>
      </c>
      <c r="J509">
        <v>1</v>
      </c>
      <c r="K509">
        <v>0</v>
      </c>
      <c r="L509">
        <v>0.78</v>
      </c>
    </row>
    <row r="510" spans="1:12" x14ac:dyDescent="0.35">
      <c r="A510" t="s">
        <v>285</v>
      </c>
      <c r="B510" t="s">
        <v>376</v>
      </c>
      <c r="D510">
        <v>0</v>
      </c>
      <c r="F510">
        <v>0.38800000000000001</v>
      </c>
      <c r="G510" t="s">
        <v>287</v>
      </c>
      <c r="H510">
        <v>2.0282279139999999</v>
      </c>
      <c r="J510">
        <v>1.4</v>
      </c>
      <c r="K510">
        <v>0</v>
      </c>
      <c r="L510">
        <v>2.65</v>
      </c>
    </row>
    <row r="511" spans="1:12" x14ac:dyDescent="0.35">
      <c r="A511" t="s">
        <v>285</v>
      </c>
      <c r="B511" t="s">
        <v>377</v>
      </c>
      <c r="D511">
        <v>0</v>
      </c>
      <c r="F511">
        <v>0.34</v>
      </c>
      <c r="G511" t="s">
        <v>287</v>
      </c>
      <c r="H511">
        <v>1.7773131209999999</v>
      </c>
      <c r="J511">
        <v>2.2999999999999998</v>
      </c>
      <c r="K511">
        <v>0</v>
      </c>
      <c r="L511">
        <v>2.21</v>
      </c>
    </row>
    <row r="512" spans="1:12" x14ac:dyDescent="0.35">
      <c r="A512" t="s">
        <v>285</v>
      </c>
      <c r="B512" t="s">
        <v>378</v>
      </c>
      <c r="D512">
        <v>0</v>
      </c>
      <c r="F512">
        <v>0.56000000000000005</v>
      </c>
      <c r="G512" t="s">
        <v>287</v>
      </c>
      <c r="H512">
        <v>2.9273392579999999</v>
      </c>
      <c r="J512">
        <v>2.8</v>
      </c>
      <c r="K512">
        <v>0</v>
      </c>
      <c r="L512">
        <v>2.5</v>
      </c>
    </row>
    <row r="513" spans="1:12" x14ac:dyDescent="0.35">
      <c r="A513" t="s">
        <v>285</v>
      </c>
      <c r="B513" t="s">
        <v>379</v>
      </c>
      <c r="D513">
        <v>0</v>
      </c>
      <c r="F513">
        <v>0.92</v>
      </c>
      <c r="G513" t="s">
        <v>287</v>
      </c>
      <c r="H513">
        <v>4.8092002090000001</v>
      </c>
      <c r="J513">
        <v>4.4000000000000004</v>
      </c>
      <c r="K513">
        <v>0</v>
      </c>
      <c r="L513">
        <v>1.69</v>
      </c>
    </row>
    <row r="514" spans="1:12" x14ac:dyDescent="0.35">
      <c r="A514" t="s">
        <v>285</v>
      </c>
      <c r="B514" t="s">
        <v>380</v>
      </c>
      <c r="D514">
        <v>0</v>
      </c>
      <c r="F514">
        <v>0.81499999999999995</v>
      </c>
      <c r="G514" t="s">
        <v>287</v>
      </c>
      <c r="H514">
        <v>4.2603240979999999</v>
      </c>
      <c r="J514">
        <v>2.8</v>
      </c>
      <c r="K514">
        <v>0</v>
      </c>
      <c r="L514">
        <v>2.41</v>
      </c>
    </row>
    <row r="515" spans="1:12" x14ac:dyDescent="0.35">
      <c r="A515" t="s">
        <v>285</v>
      </c>
      <c r="B515" t="s">
        <v>381</v>
      </c>
      <c r="D515">
        <v>0</v>
      </c>
      <c r="F515">
        <v>0.38200000000000001</v>
      </c>
      <c r="G515" t="s">
        <v>287</v>
      </c>
      <c r="H515">
        <v>1.996863565</v>
      </c>
      <c r="J515">
        <v>1</v>
      </c>
      <c r="K515">
        <v>0</v>
      </c>
      <c r="L515">
        <v>2.35</v>
      </c>
    </row>
    <row r="516" spans="1:12" x14ac:dyDescent="0.35">
      <c r="A516" t="s">
        <v>285</v>
      </c>
      <c r="B516" t="s">
        <v>382</v>
      </c>
      <c r="D516">
        <v>0</v>
      </c>
      <c r="F516">
        <v>0.40799999999999997</v>
      </c>
      <c r="G516" t="s">
        <v>287</v>
      </c>
      <c r="H516">
        <v>2.132775745</v>
      </c>
      <c r="J516">
        <v>1.2</v>
      </c>
      <c r="K516">
        <v>0</v>
      </c>
      <c r="L516">
        <v>2.21</v>
      </c>
    </row>
    <row r="517" spans="1:12" x14ac:dyDescent="0.35">
      <c r="A517" t="s">
        <v>285</v>
      </c>
      <c r="B517" t="s">
        <v>383</v>
      </c>
      <c r="D517">
        <v>0</v>
      </c>
      <c r="F517">
        <v>0.26600000000000001</v>
      </c>
      <c r="G517" t="s">
        <v>287</v>
      </c>
      <c r="H517">
        <v>1.3904861470000001</v>
      </c>
      <c r="J517">
        <v>0.6</v>
      </c>
      <c r="K517">
        <v>0</v>
      </c>
      <c r="L517">
        <v>2.13</v>
      </c>
    </row>
    <row r="518" spans="1:12" x14ac:dyDescent="0.35">
      <c r="A518" t="s">
        <v>285</v>
      </c>
      <c r="B518" t="s">
        <v>384</v>
      </c>
      <c r="D518">
        <v>0</v>
      </c>
      <c r="F518">
        <v>0.60599999999999998</v>
      </c>
      <c r="G518" t="s">
        <v>287</v>
      </c>
      <c r="H518">
        <v>3.167799268</v>
      </c>
      <c r="I518">
        <v>25</v>
      </c>
      <c r="J518">
        <v>2.2999999999999998</v>
      </c>
      <c r="K518">
        <v>0</v>
      </c>
      <c r="L518">
        <v>0</v>
      </c>
    </row>
    <row r="519" spans="1:12" x14ac:dyDescent="0.35">
      <c r="A519" t="s">
        <v>285</v>
      </c>
      <c r="B519" t="s">
        <v>385</v>
      </c>
      <c r="D519">
        <v>0</v>
      </c>
      <c r="F519">
        <v>1.04</v>
      </c>
      <c r="G519" t="s">
        <v>287</v>
      </c>
      <c r="H519">
        <v>5.4364871929999996</v>
      </c>
      <c r="J519">
        <v>3.9</v>
      </c>
      <c r="K519">
        <v>0</v>
      </c>
      <c r="L519">
        <v>0.73</v>
      </c>
    </row>
    <row r="520" spans="1:12" x14ac:dyDescent="0.35">
      <c r="A520" t="s">
        <v>285</v>
      </c>
      <c r="B520" t="s">
        <v>386</v>
      </c>
      <c r="D520">
        <v>0</v>
      </c>
      <c r="F520">
        <v>0.5</v>
      </c>
      <c r="G520" t="s">
        <v>287</v>
      </c>
      <c r="H520">
        <v>2.6136957660000002</v>
      </c>
      <c r="J520">
        <v>2.5</v>
      </c>
      <c r="K520">
        <v>0</v>
      </c>
      <c r="L520">
        <v>1.85</v>
      </c>
    </row>
    <row r="521" spans="1:12" x14ac:dyDescent="0.35">
      <c r="A521" t="s">
        <v>285</v>
      </c>
      <c r="B521" t="s">
        <v>387</v>
      </c>
      <c r="D521">
        <v>0</v>
      </c>
      <c r="F521">
        <v>0.72</v>
      </c>
      <c r="G521" t="s">
        <v>287</v>
      </c>
      <c r="H521">
        <v>3.763721903</v>
      </c>
      <c r="J521">
        <v>2</v>
      </c>
      <c r="K521">
        <v>0</v>
      </c>
      <c r="L521">
        <v>2.35</v>
      </c>
    </row>
    <row r="522" spans="1:12" x14ac:dyDescent="0.35">
      <c r="A522" t="s">
        <v>285</v>
      </c>
      <c r="B522" t="s">
        <v>388</v>
      </c>
      <c r="D522">
        <v>0</v>
      </c>
      <c r="F522">
        <v>0.36</v>
      </c>
      <c r="G522" t="s">
        <v>287</v>
      </c>
      <c r="H522">
        <v>1.8818609509999999</v>
      </c>
      <c r="J522">
        <v>1</v>
      </c>
      <c r="K522">
        <v>0</v>
      </c>
      <c r="L522">
        <v>1.56</v>
      </c>
    </row>
    <row r="523" spans="1:12" x14ac:dyDescent="0.35">
      <c r="A523" t="s">
        <v>285</v>
      </c>
      <c r="B523" t="s">
        <v>389</v>
      </c>
      <c r="D523">
        <v>0</v>
      </c>
      <c r="F523">
        <v>0.81</v>
      </c>
      <c r="G523" t="s">
        <v>287</v>
      </c>
      <c r="H523">
        <v>4.2341871409999996</v>
      </c>
      <c r="J523">
        <v>3</v>
      </c>
      <c r="K523">
        <v>0</v>
      </c>
      <c r="L523">
        <v>1.89</v>
      </c>
    </row>
    <row r="524" spans="1:12" x14ac:dyDescent="0.35">
      <c r="A524" t="s">
        <v>285</v>
      </c>
      <c r="B524" t="s">
        <v>390</v>
      </c>
      <c r="D524">
        <v>0</v>
      </c>
      <c r="F524">
        <v>0.31</v>
      </c>
      <c r="G524" t="s">
        <v>287</v>
      </c>
      <c r="H524">
        <v>1.6204913750000001</v>
      </c>
      <c r="J524">
        <v>2.4</v>
      </c>
      <c r="K524">
        <v>0</v>
      </c>
      <c r="L524">
        <v>2.02</v>
      </c>
    </row>
    <row r="525" spans="1:12" x14ac:dyDescent="0.35">
      <c r="A525" t="s">
        <v>285</v>
      </c>
      <c r="B525" t="s">
        <v>391</v>
      </c>
      <c r="D525">
        <v>0</v>
      </c>
      <c r="F525">
        <v>0.45</v>
      </c>
      <c r="G525" t="s">
        <v>287</v>
      </c>
      <c r="H525">
        <v>2.3523261889999998</v>
      </c>
      <c r="J525">
        <v>1.5</v>
      </c>
      <c r="K525">
        <v>0</v>
      </c>
      <c r="L525">
        <v>2.73</v>
      </c>
    </row>
    <row r="526" spans="1:12" x14ac:dyDescent="0.35">
      <c r="A526" t="s">
        <v>285</v>
      </c>
      <c r="B526" t="s">
        <v>392</v>
      </c>
      <c r="D526">
        <v>0</v>
      </c>
      <c r="F526">
        <v>0.92800000000000005</v>
      </c>
      <c r="G526" t="s">
        <v>287</v>
      </c>
      <c r="H526">
        <v>4.8510193409999998</v>
      </c>
      <c r="J526">
        <v>2.7</v>
      </c>
      <c r="K526">
        <v>0</v>
      </c>
      <c r="L526">
        <v>1.8</v>
      </c>
    </row>
    <row r="527" spans="1:12" x14ac:dyDescent="0.35">
      <c r="A527" t="s">
        <v>285</v>
      </c>
      <c r="B527" t="s">
        <v>393</v>
      </c>
      <c r="D527">
        <v>0</v>
      </c>
      <c r="F527">
        <v>0.76</v>
      </c>
      <c r="G527" t="s">
        <v>287</v>
      </c>
      <c r="H527">
        <v>3.9728175640000001</v>
      </c>
      <c r="J527">
        <v>2.7</v>
      </c>
      <c r="K527">
        <v>0</v>
      </c>
      <c r="L527">
        <v>1.75</v>
      </c>
    </row>
    <row r="528" spans="1:12" x14ac:dyDescent="0.35">
      <c r="A528" t="s">
        <v>285</v>
      </c>
      <c r="B528" t="s">
        <v>394</v>
      </c>
      <c r="D528">
        <v>0</v>
      </c>
      <c r="F528">
        <v>0.52600000000000002</v>
      </c>
      <c r="G528" t="s">
        <v>287</v>
      </c>
      <c r="H528">
        <v>2.7496079459999998</v>
      </c>
      <c r="J528">
        <v>1.5</v>
      </c>
      <c r="K528">
        <v>0</v>
      </c>
      <c r="L528">
        <v>2.85</v>
      </c>
    </row>
    <row r="529" spans="1:12" x14ac:dyDescent="0.35">
      <c r="A529" t="s">
        <v>285</v>
      </c>
      <c r="B529" t="s">
        <v>395</v>
      </c>
      <c r="D529">
        <v>0</v>
      </c>
      <c r="F529">
        <v>0.70799999999999996</v>
      </c>
      <c r="G529" t="s">
        <v>287</v>
      </c>
      <c r="H529">
        <v>3.700993204</v>
      </c>
      <c r="I529">
        <v>18</v>
      </c>
      <c r="J529">
        <v>1.5</v>
      </c>
      <c r="K529">
        <v>0</v>
      </c>
      <c r="L529">
        <v>0</v>
      </c>
    </row>
    <row r="530" spans="1:12" x14ac:dyDescent="0.35">
      <c r="A530" t="s">
        <v>285</v>
      </c>
      <c r="B530" t="s">
        <v>396</v>
      </c>
      <c r="D530">
        <v>0</v>
      </c>
      <c r="F530">
        <v>0.47599999999999998</v>
      </c>
      <c r="G530" t="s">
        <v>287</v>
      </c>
      <c r="H530">
        <v>2.4882383689999998</v>
      </c>
      <c r="J530">
        <v>2</v>
      </c>
      <c r="K530">
        <v>0</v>
      </c>
      <c r="L530">
        <v>0.4</v>
      </c>
    </row>
    <row r="531" spans="1:12" x14ac:dyDescent="0.35">
      <c r="A531" t="s">
        <v>285</v>
      </c>
      <c r="B531" t="s">
        <v>397</v>
      </c>
      <c r="D531">
        <v>0</v>
      </c>
      <c r="F531">
        <v>0.29399999999999998</v>
      </c>
      <c r="G531" t="s">
        <v>287</v>
      </c>
      <c r="H531">
        <v>1.53685311</v>
      </c>
      <c r="J531">
        <v>0.8</v>
      </c>
      <c r="K531">
        <v>0</v>
      </c>
      <c r="L531">
        <v>0.75</v>
      </c>
    </row>
    <row r="532" spans="1:12" x14ac:dyDescent="0.35">
      <c r="A532" t="s">
        <v>285</v>
      </c>
      <c r="B532" t="s">
        <v>398</v>
      </c>
      <c r="D532">
        <v>0</v>
      </c>
      <c r="F532">
        <v>1.05</v>
      </c>
      <c r="G532" t="s">
        <v>287</v>
      </c>
      <c r="H532">
        <v>5.4887611080000003</v>
      </c>
      <c r="J532">
        <v>6</v>
      </c>
      <c r="K532">
        <v>0</v>
      </c>
      <c r="L532">
        <v>0.95</v>
      </c>
    </row>
    <row r="533" spans="1:12" x14ac:dyDescent="0.35">
      <c r="A533" t="s">
        <v>285</v>
      </c>
      <c r="B533" t="s">
        <v>399</v>
      </c>
      <c r="D533">
        <v>0</v>
      </c>
      <c r="F533">
        <v>0.50600000000000001</v>
      </c>
      <c r="G533" t="s">
        <v>287</v>
      </c>
      <c r="H533">
        <v>2.6450601150000002</v>
      </c>
      <c r="J533">
        <v>2.1</v>
      </c>
      <c r="K533">
        <v>0</v>
      </c>
      <c r="L533">
        <v>0.78</v>
      </c>
    </row>
    <row r="534" spans="1:12" x14ac:dyDescent="0.35">
      <c r="A534" t="s">
        <v>285</v>
      </c>
      <c r="B534" t="s">
        <v>400</v>
      </c>
      <c r="D534">
        <v>0</v>
      </c>
      <c r="F534">
        <v>0.61</v>
      </c>
      <c r="G534" t="s">
        <v>287</v>
      </c>
      <c r="H534">
        <v>3.1887088339999998</v>
      </c>
      <c r="J534">
        <v>1.7</v>
      </c>
      <c r="K534">
        <v>0</v>
      </c>
      <c r="L534">
        <v>0.86</v>
      </c>
    </row>
    <row r="535" spans="1:12" x14ac:dyDescent="0.35">
      <c r="A535" t="s">
        <v>285</v>
      </c>
      <c r="B535" t="s">
        <v>401</v>
      </c>
      <c r="D535">
        <v>0</v>
      </c>
      <c r="F535">
        <v>0.65</v>
      </c>
      <c r="G535" t="s">
        <v>287</v>
      </c>
      <c r="H535">
        <v>3.397804496</v>
      </c>
      <c r="J535">
        <v>2.7</v>
      </c>
      <c r="K535">
        <v>0</v>
      </c>
      <c r="L535">
        <v>1.05</v>
      </c>
    </row>
    <row r="536" spans="1:12" x14ac:dyDescent="0.35">
      <c r="A536" t="s">
        <v>285</v>
      </c>
      <c r="B536" t="s">
        <v>402</v>
      </c>
      <c r="D536">
        <v>0</v>
      </c>
      <c r="F536">
        <v>0.77600000000000002</v>
      </c>
      <c r="G536" t="s">
        <v>287</v>
      </c>
      <c r="H536">
        <v>4.0564558289999999</v>
      </c>
      <c r="J536">
        <v>1.9</v>
      </c>
      <c r="K536">
        <v>0</v>
      </c>
      <c r="L536">
        <v>0.86</v>
      </c>
    </row>
    <row r="537" spans="1:12" x14ac:dyDescent="0.35">
      <c r="A537" t="s">
        <v>285</v>
      </c>
      <c r="B537" t="s">
        <v>403</v>
      </c>
      <c r="D537">
        <v>0</v>
      </c>
      <c r="F537">
        <v>0.79900000000000004</v>
      </c>
      <c r="G537" t="s">
        <v>287</v>
      </c>
      <c r="H537">
        <v>4.1766858339999997</v>
      </c>
      <c r="J537">
        <v>2.2000000000000002</v>
      </c>
      <c r="K537">
        <v>0</v>
      </c>
      <c r="L537">
        <v>0.85</v>
      </c>
    </row>
    <row r="538" spans="1:12" x14ac:dyDescent="0.35">
      <c r="A538" t="s">
        <v>285</v>
      </c>
      <c r="B538" t="s">
        <v>404</v>
      </c>
      <c r="D538">
        <v>0</v>
      </c>
      <c r="F538">
        <v>0.39</v>
      </c>
      <c r="G538" t="s">
        <v>287</v>
      </c>
      <c r="H538">
        <v>2.038682697</v>
      </c>
      <c r="I538">
        <v>17</v>
      </c>
      <c r="J538">
        <v>1.1000000000000001</v>
      </c>
      <c r="K538">
        <v>0</v>
      </c>
      <c r="L538">
        <v>0</v>
      </c>
    </row>
    <row r="539" spans="1:12" x14ac:dyDescent="0.35">
      <c r="A539" t="s">
        <v>285</v>
      </c>
      <c r="B539" t="s">
        <v>405</v>
      </c>
      <c r="D539">
        <v>0</v>
      </c>
      <c r="F539">
        <v>0.2</v>
      </c>
      <c r="G539" t="s">
        <v>287</v>
      </c>
      <c r="H539">
        <v>1.0454783059999999</v>
      </c>
      <c r="J539">
        <v>0.5</v>
      </c>
      <c r="K539">
        <v>0</v>
      </c>
      <c r="L539">
        <v>0.34</v>
      </c>
    </row>
    <row r="540" spans="1:12" x14ac:dyDescent="0.35">
      <c r="A540" t="s">
        <v>285</v>
      </c>
      <c r="B540" t="s">
        <v>406</v>
      </c>
      <c r="D540">
        <v>0</v>
      </c>
      <c r="F540">
        <v>0.38</v>
      </c>
      <c r="G540" t="s">
        <v>287</v>
      </c>
      <c r="H540">
        <v>1.986408782</v>
      </c>
      <c r="J540">
        <v>1</v>
      </c>
      <c r="K540">
        <v>0</v>
      </c>
      <c r="L540">
        <v>0.62</v>
      </c>
    </row>
    <row r="541" spans="1:12" x14ac:dyDescent="0.35">
      <c r="A541" t="s">
        <v>285</v>
      </c>
      <c r="B541" t="s">
        <v>407</v>
      </c>
      <c r="D541">
        <v>0</v>
      </c>
      <c r="F541">
        <v>0.41</v>
      </c>
      <c r="G541" t="s">
        <v>287</v>
      </c>
      <c r="H541">
        <v>2.1432305280000001</v>
      </c>
      <c r="J541">
        <v>1.4</v>
      </c>
      <c r="K541">
        <v>0</v>
      </c>
      <c r="L541">
        <v>0.91</v>
      </c>
    </row>
    <row r="542" spans="1:12" x14ac:dyDescent="0.35">
      <c r="A542" t="s">
        <v>285</v>
      </c>
      <c r="B542" t="s">
        <v>408</v>
      </c>
      <c r="D542">
        <v>0</v>
      </c>
      <c r="F542">
        <v>0.48</v>
      </c>
      <c r="G542" t="s">
        <v>287</v>
      </c>
      <c r="H542">
        <v>2.5091479350000001</v>
      </c>
      <c r="J542">
        <v>1.2</v>
      </c>
      <c r="K542">
        <v>0</v>
      </c>
      <c r="L542">
        <v>0.72</v>
      </c>
    </row>
    <row r="543" spans="1:12" x14ac:dyDescent="0.35">
      <c r="A543" t="s">
        <v>285</v>
      </c>
      <c r="B543" t="s">
        <v>409</v>
      </c>
      <c r="D543">
        <v>0</v>
      </c>
      <c r="F543">
        <v>0.57999999999999996</v>
      </c>
      <c r="G543" t="s">
        <v>287</v>
      </c>
      <c r="H543">
        <v>3.031887088</v>
      </c>
      <c r="J543">
        <v>1.5</v>
      </c>
      <c r="K543">
        <v>0</v>
      </c>
      <c r="L543">
        <v>0.71</v>
      </c>
    </row>
    <row r="544" spans="1:12" x14ac:dyDescent="0.35">
      <c r="A544" t="s">
        <v>285</v>
      </c>
      <c r="B544" t="s">
        <v>410</v>
      </c>
      <c r="D544">
        <v>0</v>
      </c>
      <c r="F544">
        <v>0.38</v>
      </c>
      <c r="G544" t="s">
        <v>287</v>
      </c>
      <c r="H544">
        <v>1.986408782</v>
      </c>
      <c r="J544">
        <v>1</v>
      </c>
      <c r="K544">
        <v>0</v>
      </c>
      <c r="L544">
        <v>0.64</v>
      </c>
    </row>
    <row r="545" spans="1:12" x14ac:dyDescent="0.35">
      <c r="A545" t="s">
        <v>285</v>
      </c>
      <c r="B545" t="s">
        <v>411</v>
      </c>
      <c r="D545">
        <v>0</v>
      </c>
      <c r="F545">
        <v>1</v>
      </c>
      <c r="G545" t="s">
        <v>287</v>
      </c>
      <c r="H545">
        <v>5.2273915320000004</v>
      </c>
      <c r="J545">
        <v>2.6</v>
      </c>
      <c r="K545">
        <v>0</v>
      </c>
      <c r="L545">
        <v>0.78</v>
      </c>
    </row>
    <row r="546" spans="1:12" x14ac:dyDescent="0.35">
      <c r="A546" t="s">
        <v>285</v>
      </c>
      <c r="B546" t="s">
        <v>412</v>
      </c>
      <c r="D546">
        <v>0</v>
      </c>
      <c r="F546">
        <v>0.5</v>
      </c>
      <c r="G546" t="s">
        <v>287</v>
      </c>
      <c r="H546">
        <v>2.6136957660000002</v>
      </c>
      <c r="J546">
        <v>1.6</v>
      </c>
      <c r="K546">
        <v>0</v>
      </c>
      <c r="L546">
        <v>0.64</v>
      </c>
    </row>
    <row r="547" spans="1:12" x14ac:dyDescent="0.35">
      <c r="A547" t="s">
        <v>285</v>
      </c>
      <c r="B547" t="s">
        <v>413</v>
      </c>
      <c r="D547">
        <v>0</v>
      </c>
      <c r="F547">
        <v>0.54</v>
      </c>
      <c r="G547" t="s">
        <v>287</v>
      </c>
      <c r="H547">
        <v>2.8227914269999999</v>
      </c>
      <c r="I547">
        <v>17</v>
      </c>
      <c r="J547">
        <v>1.1000000000000001</v>
      </c>
      <c r="K547">
        <v>0</v>
      </c>
      <c r="L547">
        <v>0</v>
      </c>
    </row>
    <row r="548" spans="1:12" x14ac:dyDescent="0.35">
      <c r="A548" t="s">
        <v>285</v>
      </c>
      <c r="B548" t="s">
        <v>414</v>
      </c>
      <c r="D548">
        <v>0</v>
      </c>
      <c r="F548">
        <v>0.47599999999999998</v>
      </c>
      <c r="G548" t="s">
        <v>287</v>
      </c>
      <c r="H548">
        <v>2.4882383689999998</v>
      </c>
      <c r="J548">
        <v>1.4</v>
      </c>
      <c r="K548">
        <v>0</v>
      </c>
      <c r="L548">
        <v>0.8</v>
      </c>
    </row>
    <row r="549" spans="1:12" x14ac:dyDescent="0.35">
      <c r="A549" t="s">
        <v>285</v>
      </c>
      <c r="B549" t="s">
        <v>415</v>
      </c>
      <c r="D549">
        <v>0</v>
      </c>
      <c r="F549">
        <v>0.49</v>
      </c>
      <c r="G549" t="s">
        <v>287</v>
      </c>
      <c r="H549">
        <v>2.5614218499999999</v>
      </c>
      <c r="J549">
        <v>1.2</v>
      </c>
      <c r="K549">
        <v>0</v>
      </c>
      <c r="L549">
        <v>0.54</v>
      </c>
    </row>
    <row r="550" spans="1:12" x14ac:dyDescent="0.35">
      <c r="A550" t="s">
        <v>285</v>
      </c>
      <c r="B550" t="s">
        <v>416</v>
      </c>
      <c r="D550">
        <v>0</v>
      </c>
      <c r="F550">
        <v>0.63</v>
      </c>
      <c r="G550" t="s">
        <v>287</v>
      </c>
      <c r="H550">
        <v>3.2932566649999999</v>
      </c>
      <c r="J550">
        <v>1.7</v>
      </c>
      <c r="K550">
        <v>0</v>
      </c>
      <c r="L550">
        <v>0.49</v>
      </c>
    </row>
    <row r="551" spans="1:12" x14ac:dyDescent="0.35">
      <c r="A551" t="s">
        <v>285</v>
      </c>
      <c r="B551" t="s">
        <v>417</v>
      </c>
      <c r="D551">
        <v>0</v>
      </c>
      <c r="F551">
        <v>0.62</v>
      </c>
      <c r="G551" t="s">
        <v>287</v>
      </c>
      <c r="H551">
        <v>3.2409827500000001</v>
      </c>
      <c r="J551">
        <v>1.5</v>
      </c>
      <c r="K551">
        <v>0</v>
      </c>
      <c r="L551">
        <v>0.51</v>
      </c>
    </row>
    <row r="552" spans="1:12" x14ac:dyDescent="0.35">
      <c r="A552" t="s">
        <v>285</v>
      </c>
      <c r="B552" t="s">
        <v>418</v>
      </c>
      <c r="D552">
        <v>0</v>
      </c>
      <c r="F552">
        <v>0.91</v>
      </c>
      <c r="G552" t="s">
        <v>287</v>
      </c>
      <c r="H552">
        <v>4.7569262940000003</v>
      </c>
      <c r="J552">
        <v>2</v>
      </c>
      <c r="K552">
        <v>0</v>
      </c>
      <c r="L552">
        <v>0.65</v>
      </c>
    </row>
    <row r="553" spans="1:12" x14ac:dyDescent="0.35">
      <c r="A553" t="s">
        <v>285</v>
      </c>
      <c r="B553" t="s">
        <v>419</v>
      </c>
      <c r="D553">
        <v>0</v>
      </c>
      <c r="F553">
        <v>1.22</v>
      </c>
      <c r="G553" t="s">
        <v>287</v>
      </c>
      <c r="H553">
        <v>6.3774176689999997</v>
      </c>
      <c r="J553">
        <v>3.2</v>
      </c>
      <c r="K553">
        <v>0</v>
      </c>
      <c r="L553">
        <v>0.68</v>
      </c>
    </row>
    <row r="554" spans="1:12" x14ac:dyDescent="0.35">
      <c r="A554" t="s">
        <v>285</v>
      </c>
      <c r="B554" t="s">
        <v>420</v>
      </c>
      <c r="D554">
        <v>0</v>
      </c>
      <c r="F554">
        <v>0.93</v>
      </c>
      <c r="G554" t="s">
        <v>287</v>
      </c>
      <c r="H554">
        <v>4.8614741239999999</v>
      </c>
      <c r="J554">
        <v>2.1</v>
      </c>
      <c r="K554">
        <v>0</v>
      </c>
      <c r="L554">
        <v>1.2</v>
      </c>
    </row>
    <row r="555" spans="1:12" x14ac:dyDescent="0.35">
      <c r="A555" t="s">
        <v>285</v>
      </c>
      <c r="B555" t="s">
        <v>421</v>
      </c>
      <c r="D555">
        <v>0</v>
      </c>
      <c r="F555">
        <v>0.81</v>
      </c>
      <c r="G555" t="s">
        <v>287</v>
      </c>
      <c r="H555">
        <v>4.2341871409999996</v>
      </c>
      <c r="J555">
        <v>2.5</v>
      </c>
      <c r="K555">
        <v>0</v>
      </c>
      <c r="L555">
        <v>1.05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workbookViewId="0">
      <selection activeCell="S33" sqref="S33"/>
    </sheetView>
  </sheetViews>
  <sheetFormatPr defaultRowHeight="14.5" x14ac:dyDescent="0.35"/>
  <cols>
    <col min="9" max="9" width="12" bestFit="1" customWidth="1"/>
    <col min="11" max="11" width="9.81640625" customWidth="1"/>
    <col min="13" max="13" width="15.81640625" customWidth="1"/>
    <col min="14" max="14" width="18.26953125" customWidth="1"/>
    <col min="15" max="15" width="13" customWidth="1"/>
    <col min="16" max="16" width="12.26953125" customWidth="1"/>
    <col min="17" max="17" width="13.1796875" customWidth="1"/>
  </cols>
  <sheetData>
    <row r="1" spans="1:28" x14ac:dyDescent="0.35">
      <c r="A1" t="s">
        <v>52</v>
      </c>
      <c r="B1" t="s">
        <v>53</v>
      </c>
      <c r="C1" t="s">
        <v>61</v>
      </c>
      <c r="D1" t="s">
        <v>62</v>
      </c>
      <c r="E1" t="s">
        <v>63</v>
      </c>
      <c r="F1" t="s">
        <v>64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135</v>
      </c>
      <c r="P1" t="s">
        <v>141</v>
      </c>
      <c r="Q1" t="s">
        <v>142</v>
      </c>
      <c r="R1" t="s">
        <v>143</v>
      </c>
      <c r="S1" t="s">
        <v>144</v>
      </c>
      <c r="T1" t="s">
        <v>145</v>
      </c>
      <c r="W1" t="s">
        <v>37</v>
      </c>
      <c r="X1" t="s">
        <v>41</v>
      </c>
      <c r="Y1" t="s">
        <v>45</v>
      </c>
      <c r="Z1" t="s">
        <v>48</v>
      </c>
      <c r="AA1" t="s">
        <v>66</v>
      </c>
      <c r="AB1" t="s">
        <v>72</v>
      </c>
    </row>
    <row r="2" spans="1:28" x14ac:dyDescent="0.35">
      <c r="A2" t="s">
        <v>35</v>
      </c>
      <c r="B2">
        <v>6.0579999999999998</v>
      </c>
      <c r="C2">
        <v>38175.519</v>
      </c>
      <c r="D2">
        <v>13.815845789999999</v>
      </c>
      <c r="E2">
        <v>0.43848202200000003</v>
      </c>
      <c r="F2" t="s">
        <v>70</v>
      </c>
      <c r="G2" t="s">
        <v>461</v>
      </c>
      <c r="H2" t="s">
        <v>51</v>
      </c>
      <c r="I2" s="5">
        <f>AVERAGE(C2:C6)</f>
        <v>38175.519</v>
      </c>
      <c r="J2" s="5">
        <f>AVERAGE(C7:C12)</f>
        <v>34057.271000000001</v>
      </c>
      <c r="K2" s="5">
        <f>AVERAGE(C13:C15)</f>
        <v>14508.358</v>
      </c>
      <c r="L2" s="5">
        <f>AVERAGE(C16:C20)</f>
        <v>69505.637000000002</v>
      </c>
      <c r="M2" s="5">
        <f>AVERAGE(C21:C25)</f>
        <v>10873.879000000001</v>
      </c>
      <c r="N2" s="5">
        <f>AVERAGE(C26:C28)</f>
        <v>15560.284999999998</v>
      </c>
      <c r="O2" s="5">
        <f>AVERAGE(C29:C33)</f>
        <v>29116.612000000001</v>
      </c>
      <c r="P2" s="5">
        <f>AVERAGE(C34:C38)</f>
        <v>12869.974</v>
      </c>
      <c r="Q2" s="5">
        <f>AVERAGE(C39:C41)</f>
        <v>4568.87</v>
      </c>
      <c r="R2" s="5">
        <f>AVERAGE(C42:C46)</f>
        <v>90811.255000000005</v>
      </c>
      <c r="S2" s="5">
        <f>AVERAGE(C47:C51)</f>
        <v>15366.326999999999</v>
      </c>
      <c r="T2" s="5">
        <f>AVERAGE(C52:C54)</f>
        <v>16014.816000000001</v>
      </c>
      <c r="U2" s="5" t="s">
        <v>461</v>
      </c>
      <c r="V2" s="5" t="s">
        <v>51</v>
      </c>
      <c r="W2" s="5">
        <f>AVERAGE(C2:C6,C29:C33)</f>
        <v>33646.065500000004</v>
      </c>
      <c r="X2" s="5">
        <f>AVERAGE(C7:C12,C34:C38)</f>
        <v>24426.681454545454</v>
      </c>
      <c r="Y2" s="5">
        <f>AVERAGE(C13:C15,C39:C41)</f>
        <v>9538.6140000000014</v>
      </c>
      <c r="Z2" s="5">
        <f>AVERAGE(C16:C20,C42:C46)</f>
        <v>80158.446000000011</v>
      </c>
      <c r="AA2" s="5">
        <f>AVERAGE(C21:C25,C47:C51)</f>
        <v>13120.103000000003</v>
      </c>
      <c r="AB2" s="5">
        <f>AVERAGE(C26:C28,C52:C54)</f>
        <v>15787.550499999999</v>
      </c>
    </row>
    <row r="3" spans="1:28" x14ac:dyDescent="0.35">
      <c r="A3" t="s">
        <v>39</v>
      </c>
      <c r="B3">
        <v>3.7869999999999999</v>
      </c>
      <c r="C3">
        <v>38175.519</v>
      </c>
      <c r="D3">
        <v>13.815845789999999</v>
      </c>
      <c r="E3">
        <v>0.274105549</v>
      </c>
      <c r="F3" t="s">
        <v>70</v>
      </c>
      <c r="H3" t="s">
        <v>53</v>
      </c>
      <c r="I3" s="5">
        <f>AVERAGE(B2:B6)</f>
        <v>3.3495999999999997</v>
      </c>
      <c r="J3" s="5">
        <f>AVERAGE(B7:B12)</f>
        <v>3.1168333333333336</v>
      </c>
      <c r="K3" s="5">
        <f>AVERAGE(B13:B15)</f>
        <v>1.98125</v>
      </c>
      <c r="L3" s="5">
        <f>AVERAGE(B16:B20)</f>
        <v>2.5606</v>
      </c>
      <c r="M3" s="5">
        <f>AVERAGE(B21:B25)</f>
        <v>2.6394000000000002</v>
      </c>
      <c r="N3" s="5">
        <f>AVERAGE(B26:B28)</f>
        <v>1.5729166666666667</v>
      </c>
      <c r="O3" s="5">
        <f>AVERAGE(B29:B33)</f>
        <v>4.4702000000000002</v>
      </c>
      <c r="P3" s="5">
        <f>AVERAGE(B34:B38)</f>
        <v>3.0602000000000005</v>
      </c>
      <c r="Q3" s="5">
        <f>AVERAGE(B39:B41)</f>
        <v>0.9458333333333333</v>
      </c>
      <c r="R3" s="5">
        <f>AVERAGE(B42:B46)</f>
        <v>3.1692</v>
      </c>
      <c r="S3" s="5">
        <f>AVERAGE(B47:B51)</f>
        <v>2.3904571427999999</v>
      </c>
      <c r="T3" s="5">
        <f>AVERAGE(B52:B54)</f>
        <v>0.74083333333333334</v>
      </c>
      <c r="U3" s="5"/>
      <c r="V3" s="5" t="s">
        <v>53</v>
      </c>
      <c r="W3" s="5">
        <f>AVERAGE(B2:B6,B29:B33)</f>
        <v>3.9098999999999995</v>
      </c>
      <c r="X3" s="5">
        <f>AVERAGE(B7:B12,B34:B38)</f>
        <v>3.0910909090909091</v>
      </c>
      <c r="Y3" s="5">
        <f>AVERAGE(B13:B15,B39:B41)</f>
        <v>1.4635416666666667</v>
      </c>
      <c r="Z3" s="5">
        <f>AVERAGE(B16:B20,B42:B46)</f>
        <v>2.8649</v>
      </c>
      <c r="AA3" s="5">
        <f>AVERAGE(B21:B25,B47:B51)</f>
        <v>2.5149285714</v>
      </c>
      <c r="AB3" s="5">
        <f>AVERAGE(B26:B28,B52:B54)</f>
        <v>1.1568750000000001</v>
      </c>
    </row>
    <row r="4" spans="1:28" x14ac:dyDescent="0.35">
      <c r="A4" t="s">
        <v>43</v>
      </c>
      <c r="B4">
        <v>3.7509999999999999</v>
      </c>
      <c r="C4">
        <v>38175.519</v>
      </c>
      <c r="D4">
        <v>13.815845789999999</v>
      </c>
      <c r="E4">
        <v>0.27149984599999999</v>
      </c>
      <c r="F4" t="s">
        <v>70</v>
      </c>
      <c r="H4" t="s">
        <v>54</v>
      </c>
      <c r="I4" s="5">
        <f>AVERAGE(D2:D6)</f>
        <v>13.815845790000001</v>
      </c>
      <c r="J4" s="5">
        <f>AVERAGE(D7:D12)</f>
        <v>12.012929299999998</v>
      </c>
      <c r="K4" s="5">
        <f>AVERAGE(D13:D15)</f>
        <v>12.29344253</v>
      </c>
      <c r="L4" s="5">
        <f>AVERAGE(D16:D20)</f>
        <v>18.642107849999999</v>
      </c>
      <c r="M4" s="5">
        <f>AVERAGE(D21:D25)</f>
        <v>7.3735605370000004</v>
      </c>
      <c r="N4" s="5">
        <f>AVERAGE(D26:D28)</f>
        <v>12.73131188</v>
      </c>
      <c r="O4" s="5">
        <f>AVERAGE(D29:D33)</f>
        <v>12.314585689999999</v>
      </c>
      <c r="P4" s="5">
        <f>AVERAGE(D34:D38)</f>
        <v>8.0218370710000002</v>
      </c>
      <c r="Q4" s="5">
        <f>AVERAGE(D39:D41)</f>
        <v>6.8987242180000008</v>
      </c>
      <c r="R4" s="5">
        <f>AVERAGE(D42:D46)</f>
        <v>21.308596269999999</v>
      </c>
      <c r="S4" s="5">
        <f>AVERAGE(D47:D51)</f>
        <v>9.0407843640000003</v>
      </c>
      <c r="T4" s="5">
        <f>AVERAGE(D52:D54)</f>
        <v>12.91592041</v>
      </c>
      <c r="U4" s="5"/>
      <c r="V4" s="5" t="s">
        <v>54</v>
      </c>
      <c r="W4" s="5">
        <f>AVERAGE(D2:D6,D29:D33)</f>
        <v>13.065215739999999</v>
      </c>
      <c r="X4" s="5">
        <f>AVERAGE(D7:D12,D34:D38)</f>
        <v>10.198796468636361</v>
      </c>
      <c r="Y4" s="5">
        <f>AVERAGE(D13:D15,D39:D41)</f>
        <v>9.5960833739999991</v>
      </c>
      <c r="Z4" s="5">
        <f>AVERAGE(D16:D20,D42:D46)</f>
        <v>19.975352060000002</v>
      </c>
      <c r="AA4" s="5">
        <f>AVERAGE(D21:D25,D47:D51)</f>
        <v>8.2071724505000017</v>
      </c>
      <c r="AB4" s="5">
        <f>AVERAGE(D13:D15,D52:D54)</f>
        <v>12.604681470000001</v>
      </c>
    </row>
    <row r="5" spans="1:28" x14ac:dyDescent="0.35">
      <c r="A5" t="s">
        <v>47</v>
      </c>
      <c r="B5">
        <v>2.1</v>
      </c>
      <c r="C5">
        <v>38175.519</v>
      </c>
      <c r="D5">
        <v>13.815845789999999</v>
      </c>
      <c r="E5">
        <v>0.15199937999999999</v>
      </c>
      <c r="F5" t="s">
        <v>70</v>
      </c>
      <c r="H5" t="s">
        <v>55</v>
      </c>
      <c r="I5" s="5">
        <f>AVERAGE(E2:E6)</f>
        <v>0.24244624980000001</v>
      </c>
      <c r="J5" s="5">
        <f>AVERAGE(E7:E12)</f>
        <v>0.25945656183333327</v>
      </c>
      <c r="K5" s="5">
        <f>AVERAGE(E13:E15)</f>
        <v>0.16116315633333331</v>
      </c>
      <c r="L5" s="5">
        <f>AVERAGE(E16:E20)</f>
        <v>0.13735571240000002</v>
      </c>
      <c r="M5" s="5">
        <f>AVERAGE(E21:E25)</f>
        <v>0.35795461160000003</v>
      </c>
      <c r="N5" s="5">
        <f>AVERAGE(E26:E28)</f>
        <v>0.12354710033333334</v>
      </c>
      <c r="O5" s="5">
        <f>AVERAGE(E29:E33)</f>
        <v>0.36300043799999998</v>
      </c>
      <c r="P5" s="5">
        <f>AVERAGE(E34:E38)</f>
        <v>0.38148368900000007</v>
      </c>
      <c r="Q5" s="5">
        <f>AVERAGE(E39:E41)</f>
        <v>0.13710264466666666</v>
      </c>
      <c r="R5" s="5">
        <f>AVERAGE(E42:E46)</f>
        <v>0.1487287082</v>
      </c>
      <c r="S5" s="5">
        <f>AVERAGE(E47:E51)</f>
        <v>0.26440815839999998</v>
      </c>
      <c r="T5" s="5">
        <f>AVERAGE(E52:E54)</f>
        <v>5.7358152666666662E-2</v>
      </c>
      <c r="U5" s="5"/>
      <c r="V5" s="5" t="s">
        <v>55</v>
      </c>
      <c r="W5" s="5">
        <f>AVERAGE(E2:E6,E29:E33)</f>
        <v>0.3027233439</v>
      </c>
      <c r="X5" s="5">
        <f>AVERAGE(E7:E12,E34:E38)</f>
        <v>0.31492343781818177</v>
      </c>
      <c r="Y5" s="5">
        <f>AVERAGE(E13:E15,E39:E41)</f>
        <v>0.1491329005</v>
      </c>
      <c r="Z5" s="5">
        <f>AVERAGE(E16:E20,E42:E46)</f>
        <v>0.14304221030000003</v>
      </c>
      <c r="AA5" s="5">
        <f>AVERAGE(E21:E25,E47:E51)</f>
        <v>0.31118138500000003</v>
      </c>
      <c r="AB5" s="5">
        <f>AVERAGE(E26:E28,E52:E54)</f>
        <v>9.0452626500000008E-2</v>
      </c>
    </row>
    <row r="6" spans="1:28" x14ac:dyDescent="0.35">
      <c r="A6" s="2" t="s">
        <v>65</v>
      </c>
      <c r="B6" s="2">
        <v>1.052</v>
      </c>
      <c r="C6" s="2">
        <v>38175.519</v>
      </c>
      <c r="D6" s="2">
        <v>13.815845789999999</v>
      </c>
      <c r="E6" s="2">
        <v>7.6144452000000001E-2</v>
      </c>
      <c r="F6" s="2" t="s">
        <v>70</v>
      </c>
      <c r="G6" t="s">
        <v>462</v>
      </c>
      <c r="H6" t="s">
        <v>53</v>
      </c>
      <c r="I6">
        <f>STDEV(B2:B6)</f>
        <v>1.9058027967237321</v>
      </c>
      <c r="J6">
        <f>STDEV(B7:B12)</f>
        <v>2.055692721849903</v>
      </c>
      <c r="K6">
        <f>STDEV(B13:B15)</f>
        <v>0.63642679272639069</v>
      </c>
      <c r="L6">
        <f>STDEV(B16:B20)</f>
        <v>1.1544681892542543</v>
      </c>
      <c r="M6">
        <f>STDEV(B21:B25)</f>
        <v>1.4347502570133932</v>
      </c>
      <c r="N6">
        <f>STDEV(B26:B28)</f>
        <v>8.1636899336839902E-2</v>
      </c>
      <c r="O6">
        <f>STDEV(B29:B33)</f>
        <v>0.94957553675313222</v>
      </c>
      <c r="P6">
        <f>STDEV(B34:B38)</f>
        <v>0.87870455785775792</v>
      </c>
      <c r="Q6">
        <f>STDEV(B39:B41)</f>
        <v>0.20003645501091397</v>
      </c>
      <c r="R6">
        <f>STDEV(B42:B46)</f>
        <v>0.73796388800536761</v>
      </c>
      <c r="S6">
        <f>STDEV(B47:B51)</f>
        <v>0.73301157790426452</v>
      </c>
      <c r="T6">
        <f>STDEV(B52:B54)</f>
        <v>7.1253654877018971E-2</v>
      </c>
      <c r="U6" t="s">
        <v>462</v>
      </c>
      <c r="V6" s="5" t="s">
        <v>51</v>
      </c>
      <c r="W6">
        <f>STDEV(C2:C6,C29:C33)</f>
        <v>4774.4632052737998</v>
      </c>
      <c r="X6">
        <f>STDEV(C7:C12,C34:C38)</f>
        <v>11064.704993391584</v>
      </c>
      <c r="Y6">
        <f>STDEV(C13:C15,C39:C41)</f>
        <v>5444.0817876519077</v>
      </c>
      <c r="Z6">
        <f>STDEV(C16:C20,C42:C46)</f>
        <v>11229.046639580209</v>
      </c>
      <c r="AA6">
        <f>STDEV(C21:C25,C47:C51)</f>
        <v>2367.7279916446619</v>
      </c>
      <c r="AB6">
        <f>STDEV(C26:C28,C52:C54)</f>
        <v>248.95688178538111</v>
      </c>
    </row>
    <row r="7" spans="1:28" x14ac:dyDescent="0.35">
      <c r="A7" t="s">
        <v>71</v>
      </c>
      <c r="B7">
        <v>3.7250000000000001</v>
      </c>
      <c r="C7">
        <v>34057.271000000001</v>
      </c>
      <c r="D7">
        <v>12.0129293</v>
      </c>
      <c r="E7">
        <v>0.31008257099999997</v>
      </c>
      <c r="F7" t="s">
        <v>70</v>
      </c>
      <c r="H7" t="s">
        <v>55</v>
      </c>
      <c r="I7">
        <f>STDEV(E2:E6)</f>
        <v>0.13794325904893673</v>
      </c>
      <c r="J7">
        <f>STDEV(E7:E12)</f>
        <v>0.17112335149068628</v>
      </c>
      <c r="K7">
        <f>STDEV(E13:E15)</f>
        <v>5.1769615195222767E-2</v>
      </c>
      <c r="L7">
        <f>STDEV(E16:E20)</f>
        <v>6.1927985862159078E-2</v>
      </c>
      <c r="M7">
        <f>STDEV(E21:E25)</f>
        <v>0.19458038608847156</v>
      </c>
      <c r="N7">
        <f>STDEV(E26:E28)</f>
        <v>6.4122929357807992E-3</v>
      </c>
      <c r="O7">
        <f>STDEV(E29:E33)</f>
        <v>7.7109824039502534E-2</v>
      </c>
      <c r="P7">
        <f>STDEV(E34:E38)</f>
        <v>0.1095390682869665</v>
      </c>
      <c r="Q7">
        <f>STDEV(E39:E41)</f>
        <v>2.8996151651958794E-2</v>
      </c>
      <c r="R7">
        <f>STDEV(E42:E46)</f>
        <v>3.4632214871690388E-2</v>
      </c>
      <c r="S7">
        <f>STDEV(E47:E51)</f>
        <v>8.1078316543277976E-2</v>
      </c>
      <c r="T7">
        <f>STDEV(E52:E54)</f>
        <v>5.516730472915665E-3</v>
      </c>
      <c r="V7" s="5" t="s">
        <v>53</v>
      </c>
      <c r="W7">
        <f>STDEV(B2:B6,B29:B33)</f>
        <v>1.5374753078414709</v>
      </c>
      <c r="X7">
        <f>STDEV(B7:B12,B34:B38)</f>
        <v>1.5564895408929313</v>
      </c>
      <c r="Y7">
        <f>STDEV(B13:B15,B39:B41)</f>
        <v>0.70685766630677949</v>
      </c>
      <c r="Z7">
        <f>STDEV(B16:B20,B42:B46)</f>
        <v>0.96813307739977295</v>
      </c>
      <c r="AA7">
        <f>STDEV(B21:B25,B47:B51)</f>
        <v>1.0820858693973125</v>
      </c>
      <c r="AB7">
        <f>STDEV(B26:B28,B52:B54)</f>
        <v>0.46087467792231757</v>
      </c>
    </row>
    <row r="8" spans="1:28" x14ac:dyDescent="0.35">
      <c r="A8" t="s">
        <v>75</v>
      </c>
      <c r="B8">
        <v>6.9219999999999997</v>
      </c>
      <c r="C8">
        <v>34057.271000000001</v>
      </c>
      <c r="D8">
        <v>12.0129293</v>
      </c>
      <c r="E8">
        <v>0.57621249799999996</v>
      </c>
      <c r="F8" t="s">
        <v>70</v>
      </c>
      <c r="G8" t="s">
        <v>432</v>
      </c>
      <c r="H8" t="s">
        <v>53</v>
      </c>
      <c r="I8">
        <f>I6/(SQRT(5))</f>
        <v>0.85230092103669564</v>
      </c>
      <c r="J8">
        <f>J6/(SQRT(6))</f>
        <v>0.83923303941422844</v>
      </c>
      <c r="K8">
        <f>K6/(SQRT(3))</f>
        <v>0.36744118010007187</v>
      </c>
      <c r="L8">
        <f>L6/(SQRT(5))</f>
        <v>0.51629386980672098</v>
      </c>
      <c r="M8">
        <f>M6/(SQRT(5))</f>
        <v>0.6416398210834483</v>
      </c>
      <c r="N8">
        <f>N6/(SQRT(3))</f>
        <v>4.7133085807930901E-2</v>
      </c>
      <c r="O8">
        <f>O6/(SQRT(5))</f>
        <v>0.42466308999017072</v>
      </c>
      <c r="P8">
        <f>P6/(SQRT(5))</f>
        <v>0.39296862470176874</v>
      </c>
      <c r="Q8">
        <f>Q6/(SQRT(3))</f>
        <v>0.11549110114828964</v>
      </c>
      <c r="R8">
        <f>R6/(SQRT(5))</f>
        <v>0.3300274837040087</v>
      </c>
      <c r="S8">
        <f>S6/(SQRT(5))</f>
        <v>0.32781274329766363</v>
      </c>
      <c r="T8">
        <f>T6/(SQRT(3))</f>
        <v>4.1138316823991598E-2</v>
      </c>
      <c r="V8" s="5" t="s">
        <v>54</v>
      </c>
      <c r="W8">
        <f>STDEV(D2:D6,D29:D33)</f>
        <v>0.79123354605535756</v>
      </c>
      <c r="X8">
        <f>STDEV(D7:D12,D34:D38)</f>
        <v>2.0842799397819771</v>
      </c>
      <c r="Y8">
        <f>STDEV(D13:D15,D39:D41)</f>
        <v>2.9548089108685951</v>
      </c>
      <c r="Z8">
        <f>STDEV(D16:D20,D42:D46)</f>
        <v>1.4053627936106132</v>
      </c>
      <c r="AA8">
        <f>STDEV(D21:D25,D47:D51)</f>
        <v>0.87870411043707752</v>
      </c>
      <c r="AB8">
        <f>STDEV(D26:D28,D52:D54)</f>
        <v>0.10111425618886931</v>
      </c>
    </row>
    <row r="9" spans="1:28" x14ac:dyDescent="0.35">
      <c r="A9" t="s">
        <v>77</v>
      </c>
      <c r="B9">
        <v>1.9870000000000001</v>
      </c>
      <c r="C9">
        <v>34057.271000000001</v>
      </c>
      <c r="D9">
        <v>12.0129293</v>
      </c>
      <c r="E9">
        <v>0.16540511899999999</v>
      </c>
      <c r="F9" t="s">
        <v>70</v>
      </c>
      <c r="H9" t="s">
        <v>55</v>
      </c>
      <c r="I9">
        <f>I7/(SQRT(5))</f>
        <v>6.16901008542571E-2</v>
      </c>
      <c r="J9">
        <f>J7/(SQRT(6))</f>
        <v>6.9860815704519422E-2</v>
      </c>
      <c r="K9">
        <f>K7/(SQRT(3))</f>
        <v>2.9889201268805208E-2</v>
      </c>
      <c r="L9">
        <f>L7/(SQRT(5))</f>
        <v>2.7695037219486723E-2</v>
      </c>
      <c r="M9">
        <f>M7/(SQRT(5))</f>
        <v>8.7018994076395365E-2</v>
      </c>
      <c r="N9">
        <f>N7/(SQRT(3))</f>
        <v>3.7021390525957803E-3</v>
      </c>
      <c r="O9">
        <f>O7/(SQRT(5))</f>
        <v>3.4484561657075016E-2</v>
      </c>
      <c r="P9">
        <f>P7/(SQRT(5))</f>
        <v>4.89873605763297E-2</v>
      </c>
      <c r="Q9">
        <f>Q7/(SQRT(3))</f>
        <v>1.6740935961721621E-2</v>
      </c>
      <c r="R9">
        <f>R7/(SQRT(5))</f>
        <v>1.5487997332895772E-2</v>
      </c>
      <c r="S9">
        <f>S7/(SQRT(5))</f>
        <v>3.6259325458403061E-2</v>
      </c>
      <c r="T9">
        <f>T7/(SQRT(3))</f>
        <v>3.1850858235844708E-3</v>
      </c>
      <c r="V9" s="5" t="s">
        <v>55</v>
      </c>
      <c r="W9">
        <f>STDEV(E2:E6,E29:E33)</f>
        <v>0.12303132006534075</v>
      </c>
      <c r="X9">
        <f>STDEV(E7:E12,E34:E38)</f>
        <v>0.15330427855339748</v>
      </c>
      <c r="Y9">
        <f>STDEV(E13:E15,E39:E41)</f>
        <v>3.9774620221096658E-2</v>
      </c>
      <c r="Z9">
        <f>STDEV(E16:E20,E42:E46)</f>
        <v>4.7680913422362969E-2</v>
      </c>
      <c r="AA9">
        <f>STDEV(E21:E25,E47:E51)</f>
        <v>0.14892885233525729</v>
      </c>
      <c r="AB9">
        <f>STDEV(E26:E28,E52:E54)</f>
        <v>3.6645787810991932E-2</v>
      </c>
    </row>
    <row r="10" spans="1:28" x14ac:dyDescent="0.35">
      <c r="A10" t="s">
        <v>79</v>
      </c>
      <c r="B10">
        <v>2.1829999999999998</v>
      </c>
      <c r="C10">
        <v>34057.271000000001</v>
      </c>
      <c r="D10">
        <v>12.0129293</v>
      </c>
      <c r="E10">
        <v>0.181720873</v>
      </c>
      <c r="F10" t="s">
        <v>70</v>
      </c>
      <c r="U10" t="s">
        <v>432</v>
      </c>
      <c r="V10" s="5" t="s">
        <v>51</v>
      </c>
      <c r="W10">
        <f>W6/(SQRT(10))</f>
        <v>1509.8178333333251</v>
      </c>
      <c r="X10">
        <f>X6/(SQRT(11))</f>
        <v>3336.1340799137915</v>
      </c>
      <c r="Y10">
        <f>Y6/(SQRT(6))</f>
        <v>2222.5370829543426</v>
      </c>
      <c r="Z10">
        <f>Z6/(SQRT(10))</f>
        <v>3550.9363333333304</v>
      </c>
      <c r="AA10">
        <f>AA6/(SQRT(10))</f>
        <v>748.74133333332566</v>
      </c>
      <c r="AB10">
        <f>AB6/(SQRT(6))</f>
        <v>101.63622138809589</v>
      </c>
    </row>
    <row r="11" spans="1:28" x14ac:dyDescent="0.35">
      <c r="A11" t="s">
        <v>82</v>
      </c>
      <c r="B11">
        <v>2.77</v>
      </c>
      <c r="C11">
        <v>34057.271000000001</v>
      </c>
      <c r="D11">
        <v>12.0129293</v>
      </c>
      <c r="E11">
        <v>0.23058489200000001</v>
      </c>
      <c r="F11" t="s">
        <v>70</v>
      </c>
      <c r="V11" s="5" t="s">
        <v>53</v>
      </c>
      <c r="W11">
        <f t="shared" ref="W11:W13" si="0">W7/(SQRT(10))</f>
        <v>0.4861923819047585</v>
      </c>
      <c r="X11">
        <f t="shared" ref="X11:X13" si="1">X7/(SQRT(11))</f>
        <v>0.46929925429585373</v>
      </c>
      <c r="Y11">
        <f t="shared" ref="Y11:Y13" si="2">Y7/(SQRT(6))</f>
        <v>0.28857343387101847</v>
      </c>
      <c r="Z11">
        <f t="shared" ref="Z11:Z13" si="3">Z7/(SQRT(10))</f>
        <v>0.30615056027313664</v>
      </c>
      <c r="AA11">
        <f t="shared" ref="AA11:AA13" si="4">AA7/(SQRT(10))</f>
        <v>0.34218559711789998</v>
      </c>
      <c r="AB11">
        <f t="shared" ref="AB11:AB13" si="5">AB7/(SQRT(6))</f>
        <v>0.18815129937986963</v>
      </c>
    </row>
    <row r="12" spans="1:28" x14ac:dyDescent="0.35">
      <c r="A12" s="2" t="s">
        <v>84</v>
      </c>
      <c r="B12" s="2">
        <v>1.1140000000000001</v>
      </c>
      <c r="C12" s="2">
        <v>34057.271000000001</v>
      </c>
      <c r="D12" s="2">
        <v>12.0129293</v>
      </c>
      <c r="E12" s="2">
        <v>9.2733417999999998E-2</v>
      </c>
      <c r="F12" s="2" t="s">
        <v>70</v>
      </c>
      <c r="H12" t="s">
        <v>50</v>
      </c>
      <c r="V12" s="5" t="s">
        <v>54</v>
      </c>
      <c r="W12">
        <f t="shared" si="0"/>
        <v>0.25021001666666653</v>
      </c>
      <c r="X12">
        <f t="shared" si="1"/>
        <v>0.62843404712012407</v>
      </c>
      <c r="Y12">
        <f t="shared" si="2"/>
        <v>1.2062956865094931</v>
      </c>
      <c r="Z12">
        <f t="shared" si="3"/>
        <v>0.4444147366666667</v>
      </c>
      <c r="AA12">
        <f t="shared" si="4"/>
        <v>0.27787063783332983</v>
      </c>
      <c r="AB12">
        <f t="shared" si="5"/>
        <v>4.1279722230630977E-2</v>
      </c>
    </row>
    <row r="13" spans="1:28" x14ac:dyDescent="0.35">
      <c r="A13" t="s">
        <v>87</v>
      </c>
      <c r="B13">
        <v>1.825</v>
      </c>
      <c r="C13">
        <v>14508.358</v>
      </c>
      <c r="D13">
        <v>12.29344253</v>
      </c>
      <c r="E13">
        <v>0.14845312799999999</v>
      </c>
      <c r="F13" t="s">
        <v>70</v>
      </c>
      <c r="G13" t="s">
        <v>24</v>
      </c>
      <c r="H13">
        <v>50</v>
      </c>
      <c r="V13" s="5" t="s">
        <v>55</v>
      </c>
      <c r="W13">
        <f t="shared" si="0"/>
        <v>3.8905919494365268E-2</v>
      </c>
      <c r="X13">
        <f t="shared" si="1"/>
        <v>4.6222979156158889E-2</v>
      </c>
      <c r="Y13">
        <f t="shared" si="2"/>
        <v>1.6237920709112109E-2</v>
      </c>
      <c r="Z13">
        <f t="shared" si="3"/>
        <v>1.5078028733196103E-2</v>
      </c>
      <c r="AA13">
        <f t="shared" si="4"/>
        <v>4.7095438269429947E-2</v>
      </c>
      <c r="AB13">
        <f t="shared" si="5"/>
        <v>1.4960580226538926E-2</v>
      </c>
    </row>
    <row r="14" spans="1:28" x14ac:dyDescent="0.35">
      <c r="A14" t="s">
        <v>94</v>
      </c>
      <c r="B14">
        <v>2.6812499999999999</v>
      </c>
      <c r="C14">
        <v>14508.358</v>
      </c>
      <c r="D14">
        <v>12.29344253</v>
      </c>
      <c r="E14">
        <v>0.218104082</v>
      </c>
      <c r="F14" t="s">
        <v>70</v>
      </c>
      <c r="G14" t="s">
        <v>25</v>
      </c>
      <c r="H14">
        <v>59</v>
      </c>
      <c r="J14" t="s">
        <v>463</v>
      </c>
    </row>
    <row r="15" spans="1:28" x14ac:dyDescent="0.35">
      <c r="A15" s="2" t="s">
        <v>96</v>
      </c>
      <c r="B15" s="2">
        <v>1.4375</v>
      </c>
      <c r="C15" s="2">
        <v>14508.358</v>
      </c>
      <c r="D15" s="2">
        <v>12.29344253</v>
      </c>
      <c r="E15" s="2">
        <v>0.116932259</v>
      </c>
      <c r="F15" s="2" t="s">
        <v>70</v>
      </c>
      <c r="G15" t="s">
        <v>26</v>
      </c>
      <c r="H15">
        <f>8*3</f>
        <v>24</v>
      </c>
      <c r="J15" t="s">
        <v>464</v>
      </c>
    </row>
    <row r="16" spans="1:28" x14ac:dyDescent="0.35">
      <c r="A16" t="s">
        <v>98</v>
      </c>
      <c r="B16">
        <v>2.0979999999999999</v>
      </c>
      <c r="C16">
        <v>69505.637000000002</v>
      </c>
      <c r="D16">
        <v>18.642107849999999</v>
      </c>
      <c r="E16">
        <v>0.112540922</v>
      </c>
      <c r="F16" t="s">
        <v>70</v>
      </c>
      <c r="G16" t="s">
        <v>27</v>
      </c>
      <c r="H16">
        <v>50</v>
      </c>
    </row>
    <row r="17" spans="1:29" x14ac:dyDescent="0.35">
      <c r="A17" t="s">
        <v>100</v>
      </c>
      <c r="B17">
        <v>2.024</v>
      </c>
      <c r="C17">
        <v>69505.637000000002</v>
      </c>
      <c r="D17">
        <v>18.642107849999999</v>
      </c>
      <c r="E17">
        <v>0.108571414</v>
      </c>
      <c r="F17" t="s">
        <v>70</v>
      </c>
      <c r="G17" t="s">
        <v>28</v>
      </c>
      <c r="H17">
        <v>50</v>
      </c>
    </row>
    <row r="18" spans="1:29" x14ac:dyDescent="0.35">
      <c r="A18" t="s">
        <v>102</v>
      </c>
      <c r="B18">
        <v>2.3359999999999999</v>
      </c>
      <c r="C18">
        <v>69505.637000000002</v>
      </c>
      <c r="D18">
        <v>18.642107849999999</v>
      </c>
      <c r="E18">
        <v>0.12530771800000001</v>
      </c>
      <c r="F18" t="s">
        <v>70</v>
      </c>
      <c r="G18" t="s">
        <v>29</v>
      </c>
      <c r="H18">
        <v>24</v>
      </c>
    </row>
    <row r="19" spans="1:29" ht="16.5" x14ac:dyDescent="0.45">
      <c r="A19" t="s">
        <v>104</v>
      </c>
      <c r="B19">
        <v>1.7529999999999999</v>
      </c>
      <c r="C19">
        <v>69505.637000000002</v>
      </c>
      <c r="D19">
        <v>18.642107849999999</v>
      </c>
      <c r="E19">
        <v>9.4034431000000002E-2</v>
      </c>
      <c r="F19" t="s">
        <v>70</v>
      </c>
      <c r="G19" t="s">
        <v>135</v>
      </c>
      <c r="H19">
        <v>48</v>
      </c>
      <c r="K19" s="2" t="s">
        <v>470</v>
      </c>
      <c r="L19" s="2" t="s">
        <v>429</v>
      </c>
      <c r="M19" s="2" t="s">
        <v>425</v>
      </c>
      <c r="N19" s="10" t="s">
        <v>467</v>
      </c>
      <c r="O19" s="10" t="s">
        <v>465</v>
      </c>
      <c r="P19" s="10" t="s">
        <v>466</v>
      </c>
      <c r="Q19" s="10" t="s">
        <v>55</v>
      </c>
    </row>
    <row r="20" spans="1:29" ht="16.5" x14ac:dyDescent="0.35">
      <c r="A20" s="2" t="s">
        <v>106</v>
      </c>
      <c r="B20" s="2">
        <v>4.5919999999999996</v>
      </c>
      <c r="C20" s="2">
        <v>69505.637000000002</v>
      </c>
      <c r="D20" s="2">
        <v>18.642107849999999</v>
      </c>
      <c r="E20" s="2">
        <v>0.246324077</v>
      </c>
      <c r="F20" s="2" t="s">
        <v>70</v>
      </c>
      <c r="G20" t="s">
        <v>141</v>
      </c>
      <c r="H20">
        <v>50</v>
      </c>
      <c r="K20" s="8"/>
      <c r="L20" s="8"/>
      <c r="M20" s="8"/>
      <c r="N20" s="9" t="s">
        <v>483</v>
      </c>
      <c r="O20" s="9" t="s">
        <v>484</v>
      </c>
      <c r="P20" s="9" t="s">
        <v>484</v>
      </c>
      <c r="Q20" s="6"/>
    </row>
    <row r="21" spans="1:29" x14ac:dyDescent="0.35">
      <c r="A21" t="s">
        <v>108</v>
      </c>
      <c r="B21">
        <v>5.008</v>
      </c>
      <c r="C21">
        <v>10873.879000000001</v>
      </c>
      <c r="D21">
        <v>7.3735605370000004</v>
      </c>
      <c r="E21">
        <v>0.67918341100000001</v>
      </c>
      <c r="F21" t="s">
        <v>70</v>
      </c>
      <c r="G21" t="s">
        <v>142</v>
      </c>
      <c r="H21">
        <v>24</v>
      </c>
      <c r="K21" s="1" t="s">
        <v>131</v>
      </c>
      <c r="L21" s="1">
        <v>1</v>
      </c>
      <c r="M21" s="1" t="s">
        <v>426</v>
      </c>
      <c r="N21" s="7" t="s">
        <v>471</v>
      </c>
      <c r="O21" s="3" t="s">
        <v>477</v>
      </c>
      <c r="P21" s="3" t="s">
        <v>485</v>
      </c>
      <c r="Q21" s="3" t="s">
        <v>491</v>
      </c>
    </row>
    <row r="22" spans="1:29" x14ac:dyDescent="0.35">
      <c r="A22" t="s">
        <v>110</v>
      </c>
      <c r="B22">
        <v>1.748</v>
      </c>
      <c r="C22">
        <v>10873.879000000001</v>
      </c>
      <c r="D22">
        <v>7.3735605370000004</v>
      </c>
      <c r="E22">
        <v>0.23706321899999999</v>
      </c>
      <c r="F22" t="s">
        <v>70</v>
      </c>
      <c r="G22" t="s">
        <v>143</v>
      </c>
      <c r="H22">
        <v>50</v>
      </c>
      <c r="K22" s="1" t="s">
        <v>131</v>
      </c>
      <c r="L22" s="1">
        <v>1</v>
      </c>
      <c r="M22" s="1" t="s">
        <v>427</v>
      </c>
      <c r="N22" s="3" t="s">
        <v>472</v>
      </c>
      <c r="O22" s="3" t="s">
        <v>478</v>
      </c>
      <c r="P22" s="3" t="s">
        <v>486</v>
      </c>
      <c r="Q22" s="3" t="s">
        <v>492</v>
      </c>
      <c r="X22" s="5"/>
      <c r="Y22" s="5"/>
      <c r="Z22" s="5"/>
      <c r="AA22" s="5"/>
      <c r="AB22" s="5"/>
      <c r="AC22" s="5"/>
    </row>
    <row r="23" spans="1:29" x14ac:dyDescent="0.35">
      <c r="A23" t="s">
        <v>113</v>
      </c>
      <c r="B23">
        <v>1.8169999999999999</v>
      </c>
      <c r="C23">
        <v>10873.879000000001</v>
      </c>
      <c r="D23">
        <v>7.3735605370000004</v>
      </c>
      <c r="E23">
        <v>0.24642097800000001</v>
      </c>
      <c r="F23" t="s">
        <v>70</v>
      </c>
      <c r="G23" t="s">
        <v>144</v>
      </c>
      <c r="H23">
        <v>47</v>
      </c>
      <c r="K23" s="1" t="s">
        <v>131</v>
      </c>
      <c r="L23" s="1">
        <v>1</v>
      </c>
      <c r="M23" s="1" t="s">
        <v>428</v>
      </c>
      <c r="N23" s="3" t="s">
        <v>473</v>
      </c>
      <c r="O23" s="3" t="s">
        <v>479</v>
      </c>
      <c r="P23" s="3" t="s">
        <v>487</v>
      </c>
      <c r="Q23" s="3" t="s">
        <v>493</v>
      </c>
      <c r="X23" s="5"/>
      <c r="Y23" s="5"/>
      <c r="Z23" s="5"/>
      <c r="AA23" s="5"/>
      <c r="AB23" s="5"/>
      <c r="AC23" s="11"/>
    </row>
    <row r="24" spans="1:29" x14ac:dyDescent="0.35">
      <c r="A24" t="s">
        <v>122</v>
      </c>
      <c r="B24">
        <v>1.627</v>
      </c>
      <c r="C24">
        <v>10873.879000000001</v>
      </c>
      <c r="D24">
        <v>7.3735605370000004</v>
      </c>
      <c r="E24">
        <v>0.220653237</v>
      </c>
      <c r="F24" t="s">
        <v>70</v>
      </c>
      <c r="G24" t="s">
        <v>145</v>
      </c>
      <c r="H24">
        <v>24</v>
      </c>
      <c r="K24" s="1" t="s">
        <v>131</v>
      </c>
      <c r="L24" s="1">
        <v>2</v>
      </c>
      <c r="M24" s="1" t="s">
        <v>426</v>
      </c>
      <c r="N24" s="3" t="s">
        <v>474</v>
      </c>
      <c r="O24" s="3" t="s">
        <v>480</v>
      </c>
      <c r="P24" s="3" t="s">
        <v>488</v>
      </c>
      <c r="Q24" s="3" t="s">
        <v>494</v>
      </c>
    </row>
    <row r="25" spans="1:29" x14ac:dyDescent="0.35">
      <c r="A25" s="2" t="s">
        <v>125</v>
      </c>
      <c r="B25" s="2">
        <v>2.9969999999999999</v>
      </c>
      <c r="C25" s="2">
        <v>10873.879000000001</v>
      </c>
      <c r="D25" s="2">
        <v>7.3735605370000004</v>
      </c>
      <c r="E25" s="2">
        <v>0.40645221300000001</v>
      </c>
      <c r="F25" s="2" t="s">
        <v>70</v>
      </c>
      <c r="K25" s="1" t="s">
        <v>131</v>
      </c>
      <c r="L25" s="1">
        <v>2</v>
      </c>
      <c r="M25" s="1" t="s">
        <v>427</v>
      </c>
      <c r="N25" s="3" t="s">
        <v>475</v>
      </c>
      <c r="O25" s="3" t="s">
        <v>481</v>
      </c>
      <c r="P25" s="3" t="s">
        <v>489</v>
      </c>
      <c r="Q25" s="3" t="s">
        <v>492</v>
      </c>
    </row>
    <row r="26" spans="1:29" x14ac:dyDescent="0.35">
      <c r="A26" t="s">
        <v>128</v>
      </c>
      <c r="B26">
        <v>1.47875</v>
      </c>
      <c r="C26">
        <v>15560.285</v>
      </c>
      <c r="D26">
        <v>12.73131188</v>
      </c>
      <c r="E26">
        <v>0.116150638</v>
      </c>
      <c r="F26" t="s">
        <v>70</v>
      </c>
      <c r="K26" s="1" t="s">
        <v>131</v>
      </c>
      <c r="L26" s="1">
        <v>2</v>
      </c>
      <c r="M26" s="1" t="s">
        <v>428</v>
      </c>
      <c r="N26" s="3" t="s">
        <v>476</v>
      </c>
      <c r="O26" s="3" t="s">
        <v>482</v>
      </c>
      <c r="P26" s="3" t="s">
        <v>490</v>
      </c>
      <c r="Q26" s="3" t="s">
        <v>495</v>
      </c>
    </row>
    <row r="27" spans="1:29" x14ac:dyDescent="0.35">
      <c r="A27" t="s">
        <v>130</v>
      </c>
      <c r="B27">
        <v>1.62375</v>
      </c>
      <c r="C27">
        <v>15560.285</v>
      </c>
      <c r="D27">
        <v>12.73131188</v>
      </c>
      <c r="E27">
        <v>0.12753988099999999</v>
      </c>
      <c r="F27" t="s">
        <v>70</v>
      </c>
      <c r="K27" s="1" t="s">
        <v>468</v>
      </c>
      <c r="L27" s="1">
        <v>1</v>
      </c>
      <c r="M27" s="1" t="s">
        <v>426</v>
      </c>
      <c r="N27" s="1">
        <v>38175.519999999997</v>
      </c>
      <c r="O27" s="1" t="s">
        <v>496</v>
      </c>
      <c r="P27" s="1">
        <v>13.82</v>
      </c>
      <c r="Q27" s="1" t="s">
        <v>502</v>
      </c>
    </row>
    <row r="28" spans="1:29" x14ac:dyDescent="0.35">
      <c r="A28" s="2" t="s">
        <v>133</v>
      </c>
      <c r="B28" s="2">
        <v>1.61625</v>
      </c>
      <c r="C28" s="2">
        <v>15560.285</v>
      </c>
      <c r="D28" s="2">
        <v>12.73131188</v>
      </c>
      <c r="E28" s="2">
        <v>0.12695078200000001</v>
      </c>
      <c r="F28" s="2" t="s">
        <v>70</v>
      </c>
      <c r="K28" s="1" t="s">
        <v>468</v>
      </c>
      <c r="L28" s="1">
        <v>1</v>
      </c>
      <c r="M28" s="1" t="s">
        <v>427</v>
      </c>
      <c r="N28" s="1">
        <v>34057.269999999997</v>
      </c>
      <c r="O28" s="1" t="s">
        <v>497</v>
      </c>
      <c r="P28" s="1">
        <v>12.01</v>
      </c>
      <c r="Q28" s="1" t="s">
        <v>503</v>
      </c>
    </row>
    <row r="29" spans="1:29" x14ac:dyDescent="0.35">
      <c r="A29" t="s">
        <v>136</v>
      </c>
      <c r="B29">
        <v>3.9849999999999999</v>
      </c>
      <c r="C29">
        <v>29116.612000000001</v>
      </c>
      <c r="D29">
        <v>12.314585689999999</v>
      </c>
      <c r="E29">
        <v>0.323600006</v>
      </c>
      <c r="F29" t="s">
        <v>70</v>
      </c>
      <c r="K29" s="1" t="s">
        <v>468</v>
      </c>
      <c r="L29" s="1">
        <v>1</v>
      </c>
      <c r="M29" s="1" t="s">
        <v>428</v>
      </c>
      <c r="N29" s="1">
        <v>14508.36</v>
      </c>
      <c r="O29" s="1" t="s">
        <v>498</v>
      </c>
      <c r="P29" s="1">
        <v>12.29</v>
      </c>
      <c r="Q29" s="1" t="s">
        <v>504</v>
      </c>
    </row>
    <row r="30" spans="1:29" x14ac:dyDescent="0.35">
      <c r="A30" t="s">
        <v>138</v>
      </c>
      <c r="B30">
        <v>3.3159999999999998</v>
      </c>
      <c r="C30">
        <v>29116.612000000001</v>
      </c>
      <c r="D30">
        <v>12.314585689999999</v>
      </c>
      <c r="E30">
        <v>0.269274183</v>
      </c>
      <c r="F30" t="s">
        <v>70</v>
      </c>
      <c r="K30" s="1" t="s">
        <v>468</v>
      </c>
      <c r="L30" s="1">
        <v>2</v>
      </c>
      <c r="M30" s="1" t="s">
        <v>426</v>
      </c>
      <c r="N30" s="1">
        <v>69505.64</v>
      </c>
      <c r="O30" s="1" t="s">
        <v>499</v>
      </c>
      <c r="P30" s="1">
        <v>18.64</v>
      </c>
      <c r="Q30" s="1" t="s">
        <v>505</v>
      </c>
    </row>
    <row r="31" spans="1:29" x14ac:dyDescent="0.35">
      <c r="A31" t="s">
        <v>140</v>
      </c>
      <c r="B31">
        <v>5.8090000000000002</v>
      </c>
      <c r="C31">
        <v>29116.612000000001</v>
      </c>
      <c r="D31">
        <v>12.314585689999999</v>
      </c>
      <c r="E31">
        <v>0.471717047</v>
      </c>
      <c r="F31" t="s">
        <v>70</v>
      </c>
      <c r="K31" s="1" t="s">
        <v>468</v>
      </c>
      <c r="L31" s="1">
        <v>2</v>
      </c>
      <c r="M31" s="1" t="s">
        <v>427</v>
      </c>
      <c r="N31" s="1">
        <v>10873.88</v>
      </c>
      <c r="O31" s="1" t="s">
        <v>500</v>
      </c>
      <c r="P31" s="1">
        <v>7.37</v>
      </c>
      <c r="Q31" s="1" t="s">
        <v>506</v>
      </c>
    </row>
    <row r="32" spans="1:29" x14ac:dyDescent="0.35">
      <c r="A32" t="s">
        <v>147</v>
      </c>
      <c r="B32">
        <v>4.3029999999999999</v>
      </c>
      <c r="C32">
        <v>29116.612000000001</v>
      </c>
      <c r="D32">
        <v>12.314585689999999</v>
      </c>
      <c r="E32">
        <v>0.34942304200000002</v>
      </c>
      <c r="F32" t="s">
        <v>70</v>
      </c>
      <c r="K32" s="1" t="s">
        <v>468</v>
      </c>
      <c r="L32" s="1">
        <v>2</v>
      </c>
      <c r="M32" s="1" t="s">
        <v>428</v>
      </c>
      <c r="N32" s="1">
        <v>15560.29</v>
      </c>
      <c r="O32" s="1" t="s">
        <v>501</v>
      </c>
      <c r="P32" s="1">
        <v>12.73</v>
      </c>
      <c r="Q32" s="1" t="s">
        <v>507</v>
      </c>
    </row>
    <row r="33" spans="1:17" x14ac:dyDescent="0.35">
      <c r="A33" s="2" t="s">
        <v>149</v>
      </c>
      <c r="B33" s="2">
        <v>4.9379999999999997</v>
      </c>
      <c r="C33" s="2">
        <v>29116.612000000001</v>
      </c>
      <c r="D33" s="2">
        <v>12.314585689999999</v>
      </c>
      <c r="E33" s="2">
        <v>0.400987912</v>
      </c>
      <c r="F33" s="2" t="s">
        <v>70</v>
      </c>
      <c r="K33" s="1" t="s">
        <v>469</v>
      </c>
      <c r="L33" s="1">
        <v>1</v>
      </c>
      <c r="M33" s="1" t="s">
        <v>426</v>
      </c>
      <c r="N33" s="1">
        <v>29116.61</v>
      </c>
      <c r="O33" s="1" t="s">
        <v>508</v>
      </c>
      <c r="P33" s="1">
        <v>12.31</v>
      </c>
      <c r="Q33" s="1" t="s">
        <v>514</v>
      </c>
    </row>
    <row r="34" spans="1:17" x14ac:dyDescent="0.35">
      <c r="A34" t="s">
        <v>151</v>
      </c>
      <c r="B34">
        <v>3.5859999999999999</v>
      </c>
      <c r="C34">
        <v>12869.974</v>
      </c>
      <c r="D34">
        <v>8.0218370710000002</v>
      </c>
      <c r="E34">
        <v>0.44702977199999999</v>
      </c>
      <c r="F34" t="s">
        <v>70</v>
      </c>
      <c r="K34" s="1" t="s">
        <v>469</v>
      </c>
      <c r="L34" s="1">
        <v>1</v>
      </c>
      <c r="M34" s="1" t="s">
        <v>427</v>
      </c>
      <c r="N34" s="1">
        <v>12869.97</v>
      </c>
      <c r="O34" s="1" t="s">
        <v>509</v>
      </c>
      <c r="P34" s="1">
        <v>8.02</v>
      </c>
      <c r="Q34" s="1" t="s">
        <v>515</v>
      </c>
    </row>
    <row r="35" spans="1:17" x14ac:dyDescent="0.35">
      <c r="A35" t="s">
        <v>153</v>
      </c>
      <c r="B35">
        <v>2.7919999999999998</v>
      </c>
      <c r="C35">
        <v>12869.974</v>
      </c>
      <c r="D35">
        <v>8.0218370710000002</v>
      </c>
      <c r="E35">
        <v>0.34804995100000002</v>
      </c>
      <c r="F35" t="s">
        <v>70</v>
      </c>
      <c r="K35" s="1" t="s">
        <v>469</v>
      </c>
      <c r="L35" s="1">
        <v>1</v>
      </c>
      <c r="M35" s="1" t="s">
        <v>428</v>
      </c>
      <c r="N35" s="1">
        <v>4568.87</v>
      </c>
      <c r="O35" s="1" t="s">
        <v>510</v>
      </c>
      <c r="P35" s="3">
        <v>6.9</v>
      </c>
      <c r="Q35" s="1" t="s">
        <v>494</v>
      </c>
    </row>
    <row r="36" spans="1:17" x14ac:dyDescent="0.35">
      <c r="A36" t="s">
        <v>155</v>
      </c>
      <c r="B36">
        <v>2.1230000000000002</v>
      </c>
      <c r="C36">
        <v>12869.974</v>
      </c>
      <c r="D36">
        <v>8.0218370710000002</v>
      </c>
      <c r="E36">
        <v>0.26465259499999999</v>
      </c>
      <c r="F36" t="s">
        <v>70</v>
      </c>
      <c r="K36" s="1" t="s">
        <v>469</v>
      </c>
      <c r="L36" s="1">
        <v>2</v>
      </c>
      <c r="M36" s="1" t="s">
        <v>426</v>
      </c>
      <c r="N36" s="1">
        <v>90811.26</v>
      </c>
      <c r="O36" s="1" t="s">
        <v>511</v>
      </c>
      <c r="P36" s="1">
        <v>21.31</v>
      </c>
      <c r="Q36" s="1" t="s">
        <v>493</v>
      </c>
    </row>
    <row r="37" spans="1:17" x14ac:dyDescent="0.35">
      <c r="A37" t="s">
        <v>157</v>
      </c>
      <c r="B37">
        <v>4.3029999999999999</v>
      </c>
      <c r="C37">
        <v>12869.974</v>
      </c>
      <c r="D37">
        <v>8.0218370710000002</v>
      </c>
      <c r="E37">
        <v>0.536410795</v>
      </c>
      <c r="F37" t="s">
        <v>70</v>
      </c>
      <c r="K37" s="1" t="s">
        <v>469</v>
      </c>
      <c r="L37" s="1">
        <v>2</v>
      </c>
      <c r="M37" s="1" t="s">
        <v>427</v>
      </c>
      <c r="N37" s="1">
        <v>15366.33</v>
      </c>
      <c r="O37" s="1" t="s">
        <v>512</v>
      </c>
      <c r="P37" s="1">
        <v>9.0399999999999991</v>
      </c>
      <c r="Q37" s="1" t="s">
        <v>516</v>
      </c>
    </row>
    <row r="38" spans="1:17" x14ac:dyDescent="0.35">
      <c r="A38" s="2" t="s">
        <v>159</v>
      </c>
      <c r="B38" s="2">
        <v>2.4969999999999999</v>
      </c>
      <c r="C38" s="2">
        <v>12869.974</v>
      </c>
      <c r="D38" s="2">
        <v>8.0218370710000002</v>
      </c>
      <c r="E38" s="2">
        <v>0.31127533200000002</v>
      </c>
      <c r="F38" s="2" t="s">
        <v>70</v>
      </c>
      <c r="K38" s="1" t="s">
        <v>469</v>
      </c>
      <c r="L38" s="1">
        <v>2</v>
      </c>
      <c r="M38" s="1" t="s">
        <v>428</v>
      </c>
      <c r="N38" s="1">
        <v>16014.82</v>
      </c>
      <c r="O38" s="1" t="s">
        <v>513</v>
      </c>
      <c r="P38" s="1">
        <v>12.92</v>
      </c>
      <c r="Q38" s="1" t="s">
        <v>517</v>
      </c>
    </row>
    <row r="39" spans="1:17" x14ac:dyDescent="0.35">
      <c r="A39" t="s">
        <v>161</v>
      </c>
      <c r="B39">
        <v>1.125</v>
      </c>
      <c r="C39">
        <v>4568.87</v>
      </c>
      <c r="D39">
        <v>6.8987242179999999</v>
      </c>
      <c r="E39">
        <v>0.16307363</v>
      </c>
      <c r="F39" t="s">
        <v>70</v>
      </c>
    </row>
    <row r="40" spans="1:17" x14ac:dyDescent="0.35">
      <c r="A40" t="s">
        <v>163</v>
      </c>
      <c r="B40">
        <v>0.73</v>
      </c>
      <c r="C40">
        <v>4568.87</v>
      </c>
      <c r="D40">
        <v>6.8987242179999999</v>
      </c>
      <c r="E40">
        <v>0.105816667</v>
      </c>
      <c r="F40" t="s">
        <v>70</v>
      </c>
    </row>
    <row r="41" spans="1:17" x14ac:dyDescent="0.35">
      <c r="A41" s="2" t="s">
        <v>165</v>
      </c>
      <c r="B41" s="2">
        <v>0.98250000000000004</v>
      </c>
      <c r="C41" s="2">
        <v>4568.87</v>
      </c>
      <c r="D41" s="2">
        <v>6.8987242179999999</v>
      </c>
      <c r="E41" s="2">
        <v>0.14241763700000001</v>
      </c>
      <c r="F41" s="2" t="s">
        <v>70</v>
      </c>
    </row>
    <row r="42" spans="1:17" x14ac:dyDescent="0.35">
      <c r="A42" t="s">
        <v>167</v>
      </c>
      <c r="B42">
        <v>2.7130000000000001</v>
      </c>
      <c r="C42">
        <v>90811.255000000005</v>
      </c>
      <c r="D42">
        <v>21.308596269999999</v>
      </c>
      <c r="E42">
        <v>0.127319508</v>
      </c>
      <c r="F42" t="s">
        <v>70</v>
      </c>
    </row>
    <row r="43" spans="1:17" x14ac:dyDescent="0.35">
      <c r="A43" t="s">
        <v>169</v>
      </c>
      <c r="B43">
        <v>2.5169999999999999</v>
      </c>
      <c r="C43">
        <v>90811.255000000005</v>
      </c>
      <c r="D43">
        <v>21.308596269999999</v>
      </c>
      <c r="E43">
        <v>0.118121343</v>
      </c>
      <c r="F43" t="s">
        <v>70</v>
      </c>
    </row>
    <row r="44" spans="1:17" x14ac:dyDescent="0.35">
      <c r="A44" t="s">
        <v>171</v>
      </c>
      <c r="B44">
        <v>2.7080000000000002</v>
      </c>
      <c r="C44">
        <v>90811.255000000005</v>
      </c>
      <c r="D44">
        <v>21.308596269999999</v>
      </c>
      <c r="E44">
        <v>0.12708486099999999</v>
      </c>
      <c r="F44" t="s">
        <v>70</v>
      </c>
    </row>
    <row r="45" spans="1:17" x14ac:dyDescent="0.35">
      <c r="A45" t="s">
        <v>173</v>
      </c>
      <c r="B45">
        <v>4.1779999999999999</v>
      </c>
      <c r="C45">
        <v>90811.255000000005</v>
      </c>
      <c r="D45">
        <v>21.308596269999999</v>
      </c>
      <c r="E45">
        <v>0.196071104</v>
      </c>
      <c r="F45" t="s">
        <v>70</v>
      </c>
    </row>
    <row r="46" spans="1:17" x14ac:dyDescent="0.35">
      <c r="A46" s="2" t="s">
        <v>175</v>
      </c>
      <c r="B46" s="2">
        <v>3.73</v>
      </c>
      <c r="C46" s="2">
        <v>90811.255000000005</v>
      </c>
      <c r="D46" s="2">
        <v>21.308596269999999</v>
      </c>
      <c r="E46" s="2">
        <v>0.17504672499999999</v>
      </c>
      <c r="F46" s="2" t="s">
        <v>70</v>
      </c>
    </row>
    <row r="47" spans="1:17" x14ac:dyDescent="0.35">
      <c r="A47" t="s">
        <v>177</v>
      </c>
      <c r="B47">
        <v>1.712</v>
      </c>
      <c r="C47">
        <v>15366.326999999999</v>
      </c>
      <c r="D47">
        <v>9.0407843640000003</v>
      </c>
      <c r="E47">
        <v>0.18936410100000001</v>
      </c>
      <c r="F47" t="s">
        <v>70</v>
      </c>
    </row>
    <row r="48" spans="1:17" x14ac:dyDescent="0.35">
      <c r="A48" t="s">
        <v>179</v>
      </c>
      <c r="B48">
        <v>3.2842857140000001</v>
      </c>
      <c r="C48">
        <v>15366.326999999999</v>
      </c>
      <c r="D48">
        <v>9.0407843640000003</v>
      </c>
      <c r="E48">
        <v>0.36327442199999999</v>
      </c>
      <c r="F48" t="s">
        <v>70</v>
      </c>
    </row>
    <row r="49" spans="1:6" x14ac:dyDescent="0.35">
      <c r="A49" t="s">
        <v>181</v>
      </c>
      <c r="B49">
        <v>3.0819999999999999</v>
      </c>
      <c r="C49">
        <v>15366.326999999999</v>
      </c>
      <c r="D49">
        <v>9.0407843640000003</v>
      </c>
      <c r="E49">
        <v>0.34089962499999998</v>
      </c>
      <c r="F49" t="s">
        <v>70</v>
      </c>
    </row>
    <row r="50" spans="1:6" x14ac:dyDescent="0.35">
      <c r="A50" t="s">
        <v>183</v>
      </c>
      <c r="B50">
        <v>1.921</v>
      </c>
      <c r="C50">
        <v>15366.326999999999</v>
      </c>
      <c r="D50">
        <v>9.0407843640000003</v>
      </c>
      <c r="E50">
        <v>0.21248156400000001</v>
      </c>
      <c r="F50" t="s">
        <v>70</v>
      </c>
    </row>
    <row r="51" spans="1:6" x14ac:dyDescent="0.35">
      <c r="A51" s="2" t="s">
        <v>185</v>
      </c>
      <c r="B51" s="2">
        <v>1.9530000000000001</v>
      </c>
      <c r="C51" s="2">
        <v>15366.326999999999</v>
      </c>
      <c r="D51" s="2">
        <v>9.0407843640000003</v>
      </c>
      <c r="E51" s="2">
        <v>0.21602108</v>
      </c>
      <c r="F51" s="2" t="s">
        <v>70</v>
      </c>
    </row>
    <row r="52" spans="1:6" x14ac:dyDescent="0.35">
      <c r="A52" t="s">
        <v>187</v>
      </c>
      <c r="B52">
        <v>0.8125</v>
      </c>
      <c r="C52">
        <v>16014.816000000001</v>
      </c>
      <c r="D52">
        <v>12.91592041</v>
      </c>
      <c r="E52">
        <v>6.2906859999999995E-2</v>
      </c>
      <c r="F52" t="s">
        <v>70</v>
      </c>
    </row>
    <row r="53" spans="1:6" x14ac:dyDescent="0.35">
      <c r="A53" t="s">
        <v>189</v>
      </c>
      <c r="B53">
        <v>0.67</v>
      </c>
      <c r="C53">
        <v>16014.816000000001</v>
      </c>
      <c r="D53">
        <v>12.91592041</v>
      </c>
      <c r="E53">
        <v>5.1873965000000001E-2</v>
      </c>
      <c r="F53" t="s">
        <v>70</v>
      </c>
    </row>
    <row r="54" spans="1:6" x14ac:dyDescent="0.35">
      <c r="A54" t="s">
        <v>191</v>
      </c>
      <c r="B54">
        <v>0.74</v>
      </c>
      <c r="C54">
        <v>16014.816000000001</v>
      </c>
      <c r="D54">
        <v>12.91592041</v>
      </c>
      <c r="E54">
        <v>5.7293632999999997E-2</v>
      </c>
      <c r="F54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BP_dendro_age</vt:lpstr>
      <vt:lpstr>Density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 Brachmann</dc:creator>
  <cp:lastModifiedBy>Cole Brachmann</cp:lastModifiedBy>
  <dcterms:modified xsi:type="dcterms:W3CDTF">2021-01-25T13:25:11Z</dcterms:modified>
</cp:coreProperties>
</file>