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holden/Documents/Side Projects/Karina - temporal dynamics of brome invasion/Мaster Thesis - Karina/Greenhouse results/"/>
    </mc:Choice>
  </mc:AlternateContent>
  <xr:revisionPtr revIDLastSave="0" documentId="13_ncr:1_{10F2805D-926E-8743-9F18-33BA8B198A42}" xr6:coauthVersionLast="47" xr6:coauthVersionMax="47" xr10:uidLastSave="{00000000-0000-0000-0000-000000000000}"/>
  <bookViews>
    <workbookView xWindow="0" yWindow="500" windowWidth="28800" windowHeight="16280" xr2:uid="{258907B6-D72F-0E40-9DB1-EAA17B20287E}"/>
  </bookViews>
  <sheets>
    <sheet name="Sheet1" sheetId="1" r:id="rId1"/>
  </sheets>
  <definedNames>
    <definedName name="_xlnm._FilterDatabase" localSheetId="0" hidden="1">Sheet1!$A$1:$AC$445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M2" i="1"/>
  <c r="N2" i="1" s="1"/>
  <c r="Q2" i="1"/>
  <c r="R2" i="1"/>
  <c r="O2" i="1"/>
  <c r="L2" i="1"/>
  <c r="K2" i="1"/>
  <c r="M3" i="1"/>
  <c r="M4" i="1"/>
  <c r="L163" i="1"/>
  <c r="M29" i="1"/>
  <c r="N29" i="1" s="1"/>
  <c r="L15" i="1"/>
  <c r="L13" i="1"/>
  <c r="M309" i="1"/>
  <c r="N309" i="1" s="1"/>
  <c r="L3" i="1" l="1"/>
  <c r="L4" i="1"/>
  <c r="L6" i="1"/>
  <c r="L7" i="1"/>
  <c r="L8" i="1"/>
  <c r="L9" i="1"/>
  <c r="L10" i="1"/>
  <c r="L11" i="1"/>
  <c r="L12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Q3" i="1" l="1"/>
  <c r="P4" i="1"/>
  <c r="P3" i="1"/>
  <c r="S15" i="1" l="1"/>
  <c r="S3" i="1"/>
  <c r="S2" i="1"/>
  <c r="R6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324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298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176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50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28" i="1"/>
  <c r="R3" i="1"/>
  <c r="R4" i="1"/>
  <c r="R5" i="1"/>
  <c r="R7" i="1"/>
  <c r="R8" i="1"/>
  <c r="R9" i="1"/>
  <c r="R10" i="1"/>
  <c r="R11" i="1"/>
  <c r="R12" i="1"/>
  <c r="R13" i="1"/>
  <c r="R14" i="1"/>
  <c r="R15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324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176" i="1"/>
  <c r="Q163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49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28" i="1"/>
  <c r="Q4" i="1"/>
  <c r="Q5" i="1"/>
  <c r="Q6" i="1"/>
  <c r="Q7" i="1"/>
  <c r="Q8" i="1"/>
  <c r="Q9" i="1"/>
  <c r="Q10" i="1"/>
  <c r="Q11" i="1"/>
  <c r="Q12" i="1"/>
  <c r="Q13" i="1"/>
  <c r="Q14" i="1"/>
  <c r="Q15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324" i="1"/>
  <c r="P298" i="1"/>
  <c r="P297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50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28" i="1"/>
  <c r="P5" i="1"/>
  <c r="P6" i="1"/>
  <c r="P7" i="1"/>
  <c r="P8" i="1"/>
  <c r="P9" i="1"/>
  <c r="P10" i="1"/>
  <c r="P11" i="1"/>
  <c r="P12" i="1"/>
  <c r="P13" i="1"/>
  <c r="P14" i="1"/>
  <c r="P15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324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298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176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50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28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M6" i="1"/>
  <c r="N6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324" i="1"/>
  <c r="N324" i="1" s="1"/>
  <c r="M311" i="1"/>
  <c r="N311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10" i="1"/>
  <c r="N310" i="1" s="1"/>
  <c r="M298" i="1"/>
  <c r="N298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176" i="1"/>
  <c r="N176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50" i="1"/>
  <c r="N150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28" i="1"/>
  <c r="N28" i="1" s="1"/>
  <c r="N3" i="1"/>
  <c r="N4" i="1"/>
  <c r="M5" i="1"/>
  <c r="N5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S340" i="1" l="1"/>
  <c r="S339" i="1"/>
  <c r="S338" i="1"/>
  <c r="S337" i="1"/>
  <c r="S336" i="1"/>
  <c r="S362" i="1"/>
  <c r="S385" i="1"/>
  <c r="S407" i="1"/>
  <c r="S422" i="1"/>
  <c r="S441" i="1"/>
  <c r="S335" i="1"/>
  <c r="S345" i="1"/>
  <c r="S353" i="1"/>
  <c r="S360" i="1"/>
  <c r="S365" i="1"/>
  <c r="S371" i="1"/>
  <c r="S376" i="1"/>
  <c r="S380" i="1"/>
  <c r="S386" i="1"/>
  <c r="S392" i="1"/>
  <c r="S396" i="1"/>
  <c r="S403" i="1"/>
  <c r="S416" i="1"/>
  <c r="S334" i="1"/>
  <c r="S333" i="1"/>
  <c r="S332" i="1"/>
  <c r="S330" i="1"/>
  <c r="S348" i="1"/>
  <c r="S374" i="1"/>
  <c r="S408" i="1"/>
  <c r="S428" i="1"/>
  <c r="S444" i="1"/>
  <c r="S329" i="1"/>
  <c r="S344" i="1"/>
  <c r="S358" i="1"/>
  <c r="S372" i="1"/>
  <c r="S389" i="1"/>
  <c r="S394" i="1"/>
  <c r="S402" i="1"/>
  <c r="S425" i="1"/>
  <c r="S429" i="1"/>
  <c r="S440" i="1"/>
  <c r="S328" i="1"/>
  <c r="S327" i="1"/>
  <c r="S342" i="1"/>
  <c r="S363" i="1"/>
  <c r="S379" i="1"/>
  <c r="S397" i="1"/>
  <c r="S413" i="1"/>
  <c r="S424" i="1"/>
  <c r="S430" i="1"/>
  <c r="S442" i="1"/>
  <c r="S326" i="1"/>
  <c r="S325" i="1"/>
  <c r="S324" i="1"/>
  <c r="S359" i="1"/>
  <c r="S382" i="1"/>
  <c r="S406" i="1"/>
  <c r="S423" i="1"/>
  <c r="S433" i="1"/>
  <c r="S438" i="1"/>
  <c r="S445" i="1"/>
  <c r="S311" i="1"/>
  <c r="S310" i="1"/>
  <c r="S347" i="1"/>
  <c r="S361" i="1"/>
  <c r="S373" i="1"/>
  <c r="S388" i="1"/>
  <c r="S401" i="1"/>
  <c r="S414" i="1"/>
  <c r="S437" i="1"/>
  <c r="S309" i="1"/>
  <c r="S308" i="1"/>
  <c r="S352" i="1"/>
  <c r="S364" i="1"/>
  <c r="S377" i="1"/>
  <c r="S390" i="1"/>
  <c r="S400" i="1"/>
  <c r="S418" i="1"/>
  <c r="S434" i="1"/>
  <c r="S307" i="1"/>
  <c r="S306" i="1"/>
  <c r="S354" i="1"/>
  <c r="S368" i="1"/>
  <c r="S381" i="1"/>
  <c r="S395" i="1"/>
  <c r="S410" i="1"/>
  <c r="S417" i="1"/>
  <c r="S427" i="1"/>
  <c r="S431" i="1"/>
  <c r="S435" i="1"/>
  <c r="S443" i="1"/>
  <c r="S305" i="1"/>
  <c r="S304" i="1"/>
  <c r="S341" i="1"/>
  <c r="S355" i="1"/>
  <c r="S370" i="1"/>
  <c r="S384" i="1"/>
  <c r="S398" i="1"/>
  <c r="S411" i="1"/>
  <c r="S420" i="1"/>
  <c r="S436" i="1"/>
  <c r="S303" i="1"/>
  <c r="S302" i="1"/>
  <c r="S301" i="1"/>
  <c r="S343" i="1"/>
  <c r="S367" i="1"/>
  <c r="S387" i="1"/>
  <c r="S405" i="1"/>
  <c r="S419" i="1"/>
  <c r="S439" i="1"/>
  <c r="S300" i="1"/>
  <c r="S299" i="1"/>
  <c r="S346" i="1"/>
  <c r="S356" i="1"/>
  <c r="S369" i="1"/>
  <c r="S378" i="1"/>
  <c r="S393" i="1"/>
  <c r="S404" i="1"/>
  <c r="S415" i="1"/>
  <c r="S432" i="1"/>
  <c r="S298" i="1"/>
  <c r="S350" i="1"/>
  <c r="S357" i="1"/>
  <c r="S366" i="1"/>
  <c r="S375" i="1"/>
  <c r="S383" i="1"/>
  <c r="S391" i="1"/>
  <c r="S399" i="1"/>
  <c r="S409" i="1"/>
  <c r="S426" i="1"/>
  <c r="S192" i="1"/>
  <c r="S191" i="1"/>
  <c r="S190" i="1"/>
  <c r="S189" i="1"/>
  <c r="S188" i="1"/>
  <c r="S214" i="1"/>
  <c r="S237" i="1"/>
  <c r="S259" i="1"/>
  <c r="S274" i="1"/>
  <c r="S293" i="1"/>
  <c r="S187" i="1"/>
  <c r="S197" i="1"/>
  <c r="S203" i="1"/>
  <c r="S205" i="1"/>
  <c r="S212" i="1"/>
  <c r="S217" i="1"/>
  <c r="S223" i="1"/>
  <c r="S228" i="1"/>
  <c r="S232" i="1"/>
  <c r="S238" i="1"/>
  <c r="S244" i="1"/>
  <c r="S248" i="1"/>
  <c r="S255" i="1"/>
  <c r="S268" i="1"/>
  <c r="S186" i="1"/>
  <c r="S185" i="1"/>
  <c r="S184" i="1"/>
  <c r="S183" i="1"/>
  <c r="S182" i="1"/>
  <c r="S200" i="1"/>
  <c r="S226" i="1"/>
  <c r="S260" i="1"/>
  <c r="S280" i="1"/>
  <c r="S296" i="1"/>
  <c r="S181" i="1"/>
  <c r="S196" i="1"/>
  <c r="S210" i="1"/>
  <c r="S224" i="1"/>
  <c r="S241" i="1"/>
  <c r="S246" i="1"/>
  <c r="S254" i="1"/>
  <c r="S277" i="1"/>
  <c r="S281" i="1"/>
  <c r="S292" i="1"/>
  <c r="S180" i="1"/>
  <c r="S179" i="1"/>
  <c r="S194" i="1"/>
  <c r="S215" i="1"/>
  <c r="S231" i="1"/>
  <c r="S249" i="1"/>
  <c r="S265" i="1"/>
  <c r="S276" i="1"/>
  <c r="S282" i="1"/>
  <c r="S294" i="1"/>
  <c r="S178" i="1"/>
  <c r="S177" i="1"/>
  <c r="S176" i="1"/>
  <c r="S211" i="1"/>
  <c r="S234" i="1"/>
  <c r="S258" i="1"/>
  <c r="S275" i="1"/>
  <c r="S285" i="1"/>
  <c r="S290" i="1"/>
  <c r="S297" i="1"/>
  <c r="S163" i="1"/>
  <c r="S162" i="1"/>
  <c r="S199" i="1"/>
  <c r="S213" i="1"/>
  <c r="S225" i="1"/>
  <c r="S240" i="1"/>
  <c r="S253" i="1"/>
  <c r="S266" i="1"/>
  <c r="S273" i="1"/>
  <c r="S289" i="1"/>
  <c r="S161" i="1"/>
  <c r="S160" i="1"/>
  <c r="S204" i="1"/>
  <c r="S216" i="1"/>
  <c r="S229" i="1"/>
  <c r="S242" i="1"/>
  <c r="S252" i="1"/>
  <c r="S264" i="1"/>
  <c r="S270" i="1"/>
  <c r="S286" i="1"/>
  <c r="S159" i="1"/>
  <c r="S158" i="1"/>
  <c r="S206" i="1"/>
  <c r="S220" i="1"/>
  <c r="S233" i="1"/>
  <c r="S247" i="1"/>
  <c r="S262" i="1"/>
  <c r="S269" i="1"/>
  <c r="S279" i="1"/>
  <c r="S283" i="1"/>
  <c r="S287" i="1"/>
  <c r="S295" i="1"/>
  <c r="S157" i="1"/>
  <c r="S156" i="1"/>
  <c r="S193" i="1"/>
  <c r="S207" i="1"/>
  <c r="S222" i="1"/>
  <c r="S236" i="1"/>
  <c r="S250" i="1"/>
  <c r="S263" i="1"/>
  <c r="S272" i="1"/>
  <c r="S288" i="1"/>
  <c r="S155" i="1"/>
  <c r="S154" i="1"/>
  <c r="S153" i="1"/>
  <c r="S195" i="1"/>
  <c r="S201" i="1"/>
  <c r="S219" i="1"/>
  <c r="S239" i="1"/>
  <c r="S257" i="1"/>
  <c r="S271" i="1"/>
  <c r="S152" i="1"/>
  <c r="S151" i="1"/>
  <c r="S198" i="1"/>
  <c r="S208" i="1"/>
  <c r="S221" i="1"/>
  <c r="S230" i="1"/>
  <c r="S245" i="1"/>
  <c r="S256" i="1"/>
  <c r="S267" i="1"/>
  <c r="S284" i="1"/>
  <c r="S150" i="1"/>
  <c r="S202" i="1"/>
  <c r="S209" i="1"/>
  <c r="S218" i="1"/>
  <c r="S227" i="1"/>
  <c r="S235" i="1"/>
  <c r="S243" i="1"/>
  <c r="S251" i="1"/>
  <c r="S261" i="1"/>
  <c r="S278" i="1"/>
  <c r="S44" i="1"/>
  <c r="S43" i="1"/>
  <c r="S42" i="1"/>
  <c r="S41" i="1"/>
  <c r="S40" i="1"/>
  <c r="S66" i="1"/>
  <c r="S89" i="1"/>
  <c r="S111" i="1"/>
  <c r="S126" i="1"/>
  <c r="S145" i="1"/>
  <c r="S39" i="1"/>
  <c r="S49" i="1"/>
  <c r="S55" i="1"/>
  <c r="S57" i="1"/>
  <c r="S64" i="1"/>
  <c r="S69" i="1"/>
  <c r="S75" i="1"/>
  <c r="S80" i="1"/>
  <c r="S84" i="1"/>
  <c r="S90" i="1"/>
  <c r="S96" i="1"/>
  <c r="S100" i="1"/>
  <c r="S107" i="1"/>
  <c r="S120" i="1"/>
  <c r="S38" i="1"/>
  <c r="S37" i="1"/>
  <c r="S36" i="1"/>
  <c r="S35" i="1"/>
  <c r="S34" i="1"/>
  <c r="S52" i="1"/>
  <c r="S78" i="1"/>
  <c r="S112" i="1"/>
  <c r="S132" i="1"/>
  <c r="S148" i="1"/>
  <c r="S33" i="1"/>
  <c r="S48" i="1"/>
  <c r="S62" i="1"/>
  <c r="S76" i="1"/>
  <c r="S93" i="1"/>
  <c r="S98" i="1"/>
  <c r="S106" i="1"/>
  <c r="S129" i="1"/>
  <c r="S133" i="1"/>
  <c r="S144" i="1"/>
  <c r="S32" i="1"/>
  <c r="S31" i="1"/>
  <c r="S46" i="1"/>
  <c r="S67" i="1"/>
  <c r="S83" i="1"/>
  <c r="S101" i="1"/>
  <c r="S117" i="1"/>
  <c r="S128" i="1"/>
  <c r="S134" i="1"/>
  <c r="S146" i="1"/>
  <c r="S30" i="1"/>
  <c r="S29" i="1"/>
  <c r="S28" i="1"/>
  <c r="S63" i="1"/>
  <c r="S86" i="1"/>
  <c r="S110" i="1"/>
  <c r="S127" i="1"/>
  <c r="S137" i="1"/>
  <c r="S142" i="1"/>
  <c r="S149" i="1"/>
  <c r="S51" i="1"/>
  <c r="S65" i="1"/>
  <c r="S77" i="1"/>
  <c r="S92" i="1"/>
  <c r="S105" i="1"/>
  <c r="S118" i="1"/>
  <c r="S125" i="1"/>
  <c r="S141" i="1"/>
  <c r="S13" i="1"/>
  <c r="S12" i="1"/>
  <c r="S56" i="1"/>
  <c r="S68" i="1"/>
  <c r="S81" i="1"/>
  <c r="S94" i="1"/>
  <c r="S104" i="1"/>
  <c r="S116" i="1"/>
  <c r="S122" i="1"/>
  <c r="S138" i="1"/>
  <c r="S11" i="1"/>
  <c r="S10" i="1"/>
  <c r="S58" i="1"/>
  <c r="S72" i="1"/>
  <c r="S85" i="1"/>
  <c r="S99" i="1"/>
  <c r="S114" i="1"/>
  <c r="S121" i="1"/>
  <c r="S131" i="1"/>
  <c r="S135" i="1"/>
  <c r="S139" i="1"/>
  <c r="S147" i="1"/>
  <c r="S9" i="1"/>
  <c r="S8" i="1"/>
  <c r="S45" i="1"/>
  <c r="S59" i="1"/>
  <c r="S74" i="1"/>
  <c r="S88" i="1"/>
  <c r="S102" i="1"/>
  <c r="S115" i="1"/>
  <c r="S124" i="1"/>
  <c r="S140" i="1"/>
  <c r="S7" i="1"/>
  <c r="S6" i="1"/>
  <c r="S47" i="1"/>
  <c r="S53" i="1"/>
  <c r="S71" i="1"/>
  <c r="S91" i="1"/>
  <c r="S109" i="1"/>
  <c r="S123" i="1"/>
  <c r="S143" i="1"/>
  <c r="S4" i="1"/>
  <c r="S50" i="1"/>
  <c r="S60" i="1"/>
  <c r="S73" i="1"/>
  <c r="S82" i="1"/>
  <c r="S97" i="1"/>
  <c r="S108" i="1"/>
  <c r="S119" i="1"/>
  <c r="S136" i="1"/>
  <c r="S54" i="1"/>
  <c r="S61" i="1"/>
  <c r="S70" i="1"/>
  <c r="S79" i="1"/>
  <c r="S87" i="1"/>
  <c r="S95" i="1"/>
  <c r="S103" i="1"/>
  <c r="S113" i="1"/>
  <c r="S1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tc={7F19A8BD-2AA2-F64D-A4D5-B60EDE18C2E1}</author>
    <author>tc={7F293CFD-59CB-A049-8D20-6E9AAC814871}</author>
    <author>tc={F153DA2E-B9A1-814B-B1D5-6763114A53BF}</author>
  </authors>
  <commentList>
    <comment ref="L1" authorId="0" shapeId="0" xr:uid="{7F19A8BD-2AA2-F64D-A4D5-B60EDE18C2E1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in the analysis</t>
      </text>
    </comment>
    <comment ref="N1" authorId="1" shapeId="0" xr:uid="{7F293CFD-59CB-A049-8D20-6E9AAC814871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in the analysis</t>
      </text>
    </comment>
    <comment ref="O1" authorId="2" shapeId="0" xr:uid="{F153DA2E-B9A1-814B-B1D5-6763114A53BF}">
      <text>
        <t>[Threaded comment]
Your version of Excel allows you to read this threaded comment; however, any edits to it will get removed if the file is opened in a newer version of Excel. Learn more: https://go.microsoft.com/fwlink/?linkid=870924
Comment:
    Different methods to calculate PSF to confirm the results.</t>
      </text>
    </comment>
  </commentList>
</comments>
</file>

<file path=xl/sharedStrings.xml><?xml version="1.0" encoding="utf-8"?>
<sst xmlns="http://schemas.openxmlformats.org/spreadsheetml/2006/main" count="463" uniqueCount="22">
  <si>
    <t>Block</t>
  </si>
  <si>
    <t>Years</t>
  </si>
  <si>
    <t>Site</t>
  </si>
  <si>
    <t>Transect</t>
  </si>
  <si>
    <t>Position</t>
  </si>
  <si>
    <t>Replica</t>
  </si>
  <si>
    <t>Control</t>
  </si>
  <si>
    <t>Full</t>
  </si>
  <si>
    <t>Inoculum</t>
  </si>
  <si>
    <t>Sterlized</t>
  </si>
  <si>
    <t>PSFdirection5</t>
  </si>
  <si>
    <t>PSFmagnitude5</t>
  </si>
  <si>
    <t>PSFdirection3</t>
  </si>
  <si>
    <t>PSFmagnitude3</t>
  </si>
  <si>
    <t>PSFmagnitude4</t>
  </si>
  <si>
    <t>PSFdirection4</t>
  </si>
  <si>
    <t>PSFdirection6</t>
  </si>
  <si>
    <t>Kinsella</t>
  </si>
  <si>
    <t>Lab</t>
  </si>
  <si>
    <t>Mattheis</t>
  </si>
  <si>
    <t>PSF</t>
  </si>
  <si>
    <t>PSF2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</si>
</sst>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3" fillId="0" borderId="3" xfId="0" applyFont="1" applyBorder="1" applyAlignment="1">
      <alignment horizontal="center"/>
    </xf>
    <xf numFmtId="0" fontId="0" fillId="0" borderId="3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ina Salimbayeva" id="{CB5946E3-5D56-0F40-9B3B-86306E5F8793}" userId="S::ksalimbayeva@climeco.com::cb51733b-0df0-440b-acf5-09363e65c16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" dT="2023-02-13T17:41:12.86" personId="{CB5946E3-5D56-0F40-9B3B-86306E5F8793}" id="{7F19A8BD-2AA2-F64D-A4D5-B60EDE18C2E1}">
    <text>Used in the analysis</text>
  </threadedComment>
  <threadedComment ref="N1" dT="2023-02-13T17:41:21.18" personId="{CB5946E3-5D56-0F40-9B3B-86306E5F8793}" id="{7F293CFD-59CB-A049-8D20-6E9AAC814871}">
    <text>Used in the analysis</text>
  </threadedComment>
  <threadedComment ref="O1" dT="2023-02-13T17:41:42.45" personId="{CB5946E3-5D56-0F40-9B3B-86306E5F8793}" id="{F153DA2E-B9A1-814B-B1D5-6763114A53BF}">
    <text>Different methods to calculate PSF to confirm the results.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62DC-7898-3D40-B4C5-E7D0E2F76939}">
  <dimension ref="A1:AD445"/>
  <sheetViews>
    <sheetView tabSelected="1" zoomScale="110" zoomScaleNormal="110" workbookViewId="0">
      <pane ySplit="1" topLeftCell="A2" activePane="bottomLeft" state="frozen"/>
      <selection pane="bottomLeft" activeCell="P8" sqref="P8"/>
    </sheetView>
  </sheetViews>
  <sheetFormatPr baseColWidth="10" defaultColWidth="8.83203125" defaultRowHeight="16" x14ac:dyDescent="0.2"/>
  <cols>
    <col min="1" max="10" width="8.83203125" style="2"/>
    <col min="11" max="12" width="10.5" style="2" customWidth="1"/>
    <col min="13" max="15" width="11.83203125" style="2" customWidth="1"/>
    <col min="16" max="17" width="13.1640625" style="2" bestFit="1" customWidth="1"/>
    <col min="18" max="18" width="12.83203125" style="2" bestFit="1" customWidth="1"/>
    <col min="19" max="19" width="12.83203125" style="4" bestFit="1" customWidth="1"/>
    <col min="25" max="26" width="9.83203125" customWidth="1"/>
    <col min="27" max="27" width="5.33203125" customWidth="1"/>
    <col min="30" max="30" width="8.83203125" style="6"/>
    <col min="31" max="16384" width="8.83203125" style="2"/>
  </cols>
  <sheetData>
    <row r="1" spans="1:30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21</v>
      </c>
      <c r="M1" s="1" t="s">
        <v>11</v>
      </c>
      <c r="N1" s="1" t="s">
        <v>20</v>
      </c>
      <c r="O1" s="1" t="s">
        <v>12</v>
      </c>
      <c r="P1" s="1" t="s">
        <v>13</v>
      </c>
      <c r="Q1" s="1" t="s">
        <v>14</v>
      </c>
      <c r="R1" s="1" t="s">
        <v>15</v>
      </c>
      <c r="S1" s="3" t="s">
        <v>16</v>
      </c>
      <c r="T1" s="7"/>
      <c r="U1" s="7"/>
      <c r="V1" s="7"/>
      <c r="W1" s="7"/>
      <c r="X1" s="7"/>
      <c r="Y1" s="8"/>
      <c r="Z1" s="8"/>
      <c r="AA1" s="9"/>
      <c r="AB1" s="9"/>
      <c r="AC1" s="7"/>
      <c r="AD1" s="5"/>
    </row>
    <row r="2" spans="1:30" x14ac:dyDescent="0.2">
      <c r="A2" s="2">
        <v>1</v>
      </c>
      <c r="B2" s="2">
        <v>0</v>
      </c>
      <c r="C2" s="2" t="s">
        <v>17</v>
      </c>
      <c r="D2" s="2">
        <v>1</v>
      </c>
      <c r="E2" s="2">
        <v>10</v>
      </c>
      <c r="F2" s="2">
        <v>1</v>
      </c>
      <c r="H2" s="2">
        <v>0.55400000000000005</v>
      </c>
      <c r="I2" s="2">
        <v>0.878</v>
      </c>
      <c r="J2" s="2">
        <v>0.49099999999999999</v>
      </c>
      <c r="K2" s="2">
        <f>I2/J2</f>
        <v>1.7881873727087576</v>
      </c>
      <c r="L2" s="2">
        <f>LN(K2)</f>
        <v>0.58120246584059609</v>
      </c>
      <c r="M2" s="2">
        <f>AVERAGE(H2/G$16, H2/G$17, H2/G$18, H2/G$19, H2/G$20, H2/G$21, H2/G$22, H2/G$23, H2/G$24, H2/G$25, H2/G$26, H2/G$27)</f>
        <v>1.4469506289921792</v>
      </c>
      <c r="N2" s="2">
        <f>LN(M2)</f>
        <v>0.36945832750415081</v>
      </c>
      <c r="O2" s="2">
        <f>I2/AVERAGE(J$2:J$15,J$28:J$149)</f>
        <v>1.481176426808241</v>
      </c>
      <c r="P2" s="2">
        <f>H2/AVERAGE(G$16:G$27)</f>
        <v>0.97836644591611477</v>
      </c>
      <c r="Q2" s="2">
        <f>(H2 - AVERAGE(G$16:G$27))/AVERAGE(G$16:G$27)</f>
        <v>-2.1633554083885179E-2</v>
      </c>
      <c r="R2" s="2">
        <f>(I2-AVERAGE(J$2:J$15,J$28:J$149))/AVERAGE(J$2:J$15,J$28:J$149)</f>
        <v>0.48117642680824108</v>
      </c>
      <c r="S2" s="4">
        <f>(I2-J2)/J2</f>
        <v>0.78818737270875772</v>
      </c>
      <c r="Z2" s="10"/>
    </row>
    <row r="3" spans="1:30" x14ac:dyDescent="0.2">
      <c r="A3" s="2">
        <v>1</v>
      </c>
      <c r="B3" s="2">
        <v>0</v>
      </c>
      <c r="C3" s="2" t="s">
        <v>17</v>
      </c>
      <c r="D3" s="2">
        <v>2</v>
      </c>
      <c r="E3" s="2">
        <v>9</v>
      </c>
      <c r="F3" s="2">
        <v>1</v>
      </c>
      <c r="H3" s="2">
        <v>0.22700000000000001</v>
      </c>
      <c r="I3" s="2">
        <v>0.13400000000000001</v>
      </c>
      <c r="J3" s="2">
        <v>0.65700000000000003</v>
      </c>
      <c r="K3" s="2">
        <v>0.203957382039574</v>
      </c>
      <c r="L3" s="2">
        <f t="shared" ref="L2:L65" si="0">LN(K3)</f>
        <v>-1.5898442185336983</v>
      </c>
      <c r="M3" s="2">
        <f>AVERAGE(H3/G$16, H3/G$17, H3/G$18, H3/G$19, H3/G$20, H3/G$21, H3/G$22, H3/G$23, H3/G$24, H3/G$25, H3/G$26, H3/G$27)</f>
        <v>0.59288410249318513</v>
      </c>
      <c r="N3" s="2">
        <f t="shared" ref="N2:N65" si="1">LN(M3)</f>
        <v>-0.52275634176173069</v>
      </c>
      <c r="O3" s="2">
        <f t="shared" ref="O2:O15" si="2">I3/AVERAGE(J$2:J$15,J$28:J$149)</f>
        <v>0.226056538943399</v>
      </c>
      <c r="P3" s="2">
        <f t="shared" ref="P2:P15" si="3">H3/AVERAGE(G$16:G$27)</f>
        <v>0.4008830022075055</v>
      </c>
      <c r="Q3" s="2">
        <f t="shared" ref="Q2:Q15" si="4">(H3 - AVERAGE(G$16:G$27))/AVERAGE(G$16:G$27)</f>
        <v>-0.5991169977924945</v>
      </c>
      <c r="R3" s="2">
        <f t="shared" ref="R2:R15" si="5">(I3-AVERAGE(J$2:J$15,J$28:J$149))/AVERAGE(J$2:J$15,J$28:J$149)</f>
        <v>-0.77394346105660106</v>
      </c>
      <c r="S3" s="4">
        <f>(I3-J3)/J3</f>
        <v>-0.79604261796042619</v>
      </c>
      <c r="Z3" s="10"/>
    </row>
    <row r="4" spans="1:30" x14ac:dyDescent="0.2">
      <c r="A4" s="2">
        <v>1</v>
      </c>
      <c r="B4" s="2">
        <v>0</v>
      </c>
      <c r="C4" s="2" t="s">
        <v>17</v>
      </c>
      <c r="D4" s="2">
        <v>2</v>
      </c>
      <c r="E4" s="2">
        <v>10</v>
      </c>
      <c r="F4" s="2">
        <v>1</v>
      </c>
      <c r="H4" s="2">
        <v>0.157</v>
      </c>
      <c r="I4" s="2">
        <v>0.73</v>
      </c>
      <c r="J4" s="2">
        <v>0.77200000000000002</v>
      </c>
      <c r="K4" s="2">
        <v>0.94559585492227971</v>
      </c>
      <c r="L4" s="2">
        <f t="shared" si="0"/>
        <v>-5.5940015882339447E-2</v>
      </c>
      <c r="M4" s="2">
        <f>AVERAGE(H4/G$16, H4/G$17, H4/G$18, H4/G$19, H4/G$20, H4/G$21, H4/G$22, H4/G$23, H4/G$24, H4/G$25, H4/G$26, H4/G$27)</f>
        <v>0.41005640568911933</v>
      </c>
      <c r="N4" s="2">
        <f t="shared" si="1"/>
        <v>-0.89146055389482504</v>
      </c>
      <c r="O4" s="2">
        <f t="shared" si="2"/>
        <v>1.2315020405125465</v>
      </c>
      <c r="P4" s="2">
        <f t="shared" si="3"/>
        <v>0.27726269315673285</v>
      </c>
      <c r="Q4" s="2">
        <f t="shared" si="4"/>
        <v>-0.72273730684326709</v>
      </c>
      <c r="R4" s="2">
        <f t="shared" si="5"/>
        <v>0.23150204051254664</v>
      </c>
      <c r="S4" s="4">
        <f>(I4-J4)/J4</f>
        <v>-5.4404145077720255E-2</v>
      </c>
      <c r="Z4" s="10"/>
    </row>
    <row r="5" spans="1:30" x14ac:dyDescent="0.2">
      <c r="A5" s="2">
        <v>1</v>
      </c>
      <c r="B5" s="2">
        <v>0</v>
      </c>
      <c r="C5" s="2" t="s">
        <v>17</v>
      </c>
      <c r="D5" s="2">
        <v>3</v>
      </c>
      <c r="E5" s="2">
        <v>8</v>
      </c>
      <c r="F5" s="2">
        <v>1</v>
      </c>
      <c r="H5" s="2">
        <v>0.44800000000000001</v>
      </c>
      <c r="I5" s="2">
        <v>0.55100000000000005</v>
      </c>
      <c r="J5" s="2">
        <v>0</v>
      </c>
      <c r="M5" s="2">
        <f t="shared" ref="M2:M15" si="6">AVERAGE(H5/G$16, H5/G$17, H5/G$18, H5/G$19, H5/G$20, H5/G$21, H5/G$22, H5/G$23, H5/G$24, H5/G$25, H5/G$26, H5/G$27)</f>
        <v>1.1700972595460217</v>
      </c>
      <c r="N5" s="2">
        <f t="shared" si="1"/>
        <v>0.15708687317185183</v>
      </c>
      <c r="O5" s="2">
        <f t="shared" si="2"/>
        <v>0.92953099222248392</v>
      </c>
      <c r="P5" s="2">
        <f t="shared" si="3"/>
        <v>0.79116997792494481</v>
      </c>
      <c r="Q5" s="2">
        <f t="shared" si="4"/>
        <v>-0.20883002207505522</v>
      </c>
      <c r="R5" s="2">
        <f t="shared" si="5"/>
        <v>-7.0469007777516079E-2</v>
      </c>
      <c r="Z5" s="10"/>
    </row>
    <row r="6" spans="1:30" x14ac:dyDescent="0.2">
      <c r="A6" s="2">
        <v>1</v>
      </c>
      <c r="B6" s="2">
        <v>0</v>
      </c>
      <c r="C6" s="2" t="s">
        <v>17</v>
      </c>
      <c r="D6" s="2">
        <v>3</v>
      </c>
      <c r="E6" s="2">
        <v>9</v>
      </c>
      <c r="F6" s="2">
        <v>1</v>
      </c>
      <c r="H6" s="2">
        <v>0.45400000000000001</v>
      </c>
      <c r="I6" s="2">
        <v>0.70399999999999996</v>
      </c>
      <c r="J6" s="2">
        <v>0.78600000000000003</v>
      </c>
      <c r="K6" s="2">
        <v>0.89567430025445283</v>
      </c>
      <c r="L6" s="2">
        <f t="shared" si="0"/>
        <v>-0.11017843627116426</v>
      </c>
      <c r="M6" s="2">
        <f t="shared" si="6"/>
        <v>1.1857682049863703</v>
      </c>
      <c r="N6" s="2">
        <f t="shared" si="1"/>
        <v>0.17039083879821465</v>
      </c>
      <c r="O6" s="2">
        <f t="shared" si="2"/>
        <v>1.1876403240011408</v>
      </c>
      <c r="P6" s="2">
        <f t="shared" si="3"/>
        <v>0.801766004415011</v>
      </c>
      <c r="Q6" s="2">
        <f t="shared" si="4"/>
        <v>-0.19823399558498897</v>
      </c>
      <c r="R6" s="2">
        <f t="shared" si="5"/>
        <v>0.18764032400114081</v>
      </c>
      <c r="S6" s="4">
        <f t="shared" ref="S6:S13" si="7">(I6-J6)/J6</f>
        <v>-0.10432569974554716</v>
      </c>
      <c r="Z6" s="10"/>
    </row>
    <row r="7" spans="1:30" x14ac:dyDescent="0.2">
      <c r="A7" s="2">
        <v>1</v>
      </c>
      <c r="B7" s="2">
        <v>0</v>
      </c>
      <c r="C7" s="2" t="s">
        <v>17</v>
      </c>
      <c r="D7" s="2">
        <v>3</v>
      </c>
      <c r="E7" s="2">
        <v>10</v>
      </c>
      <c r="F7" s="2">
        <v>1</v>
      </c>
      <c r="H7" s="2">
        <v>0.16900000000000001</v>
      </c>
      <c r="I7" s="2">
        <v>0.86399999999999999</v>
      </c>
      <c r="J7" s="2">
        <v>0.71599999999999997</v>
      </c>
      <c r="K7" s="2">
        <v>1.206703910614525</v>
      </c>
      <c r="L7" s="2">
        <f t="shared" si="0"/>
        <v>0.18789260184340986</v>
      </c>
      <c r="M7" s="2">
        <f t="shared" si="6"/>
        <v>0.44139829656981627</v>
      </c>
      <c r="N7" s="2">
        <f t="shared" si="1"/>
        <v>-0.81780764432005981</v>
      </c>
      <c r="O7" s="2">
        <f t="shared" si="2"/>
        <v>1.4575585794559456</v>
      </c>
      <c r="P7" s="2">
        <f t="shared" si="3"/>
        <v>0.29845474613686535</v>
      </c>
      <c r="Q7" s="2">
        <f t="shared" si="4"/>
        <v>-0.7015452538631346</v>
      </c>
      <c r="R7" s="2">
        <f t="shared" si="5"/>
        <v>0.45755857945594564</v>
      </c>
      <c r="S7" s="4">
        <f t="shared" si="7"/>
        <v>0.20670391061452517</v>
      </c>
      <c r="Z7" s="10"/>
    </row>
    <row r="8" spans="1:30" x14ac:dyDescent="0.2">
      <c r="A8" s="2">
        <v>1</v>
      </c>
      <c r="B8" s="2">
        <v>0</v>
      </c>
      <c r="C8" s="2" t="s">
        <v>17</v>
      </c>
      <c r="D8" s="2">
        <v>13</v>
      </c>
      <c r="E8" s="2">
        <v>9</v>
      </c>
      <c r="F8" s="2">
        <v>1</v>
      </c>
      <c r="H8" s="2">
        <v>0.34100000000000003</v>
      </c>
      <c r="I8" s="2">
        <v>0.02</v>
      </c>
      <c r="J8" s="2">
        <v>0.89500000000000002</v>
      </c>
      <c r="K8" s="2">
        <v>2.23463687150838E-2</v>
      </c>
      <c r="L8" s="2">
        <f t="shared" si="0"/>
        <v>-3.8010914447208641</v>
      </c>
      <c r="M8" s="2">
        <f t="shared" si="6"/>
        <v>0.89063206585980692</v>
      </c>
      <c r="N8" s="2">
        <f t="shared" si="1"/>
        <v>-0.11582388195961633</v>
      </c>
      <c r="O8" s="2">
        <f t="shared" si="2"/>
        <v>3.3739781931850593E-2</v>
      </c>
      <c r="P8" s="2">
        <f t="shared" si="3"/>
        <v>0.60220750551876379</v>
      </c>
      <c r="Q8" s="2">
        <f t="shared" si="4"/>
        <v>-0.39779249448123621</v>
      </c>
      <c r="R8" s="2">
        <f t="shared" si="5"/>
        <v>-0.96626021806814932</v>
      </c>
      <c r="S8" s="4">
        <f t="shared" si="7"/>
        <v>-0.97765363128491622</v>
      </c>
      <c r="Z8" s="10"/>
    </row>
    <row r="9" spans="1:30" x14ac:dyDescent="0.2">
      <c r="A9" s="2">
        <v>1</v>
      </c>
      <c r="B9" s="2">
        <v>0</v>
      </c>
      <c r="C9" s="2" t="s">
        <v>17</v>
      </c>
      <c r="D9" s="2">
        <v>13</v>
      </c>
      <c r="E9" s="2">
        <v>10</v>
      </c>
      <c r="F9" s="2">
        <v>1</v>
      </c>
      <c r="H9" s="2">
        <v>0.35499999999999998</v>
      </c>
      <c r="I9" s="2">
        <v>0.89800000000000002</v>
      </c>
      <c r="J9" s="2">
        <v>0.80100000000000005</v>
      </c>
      <c r="K9" s="2">
        <v>1.1210986267166041</v>
      </c>
      <c r="L9" s="2">
        <f t="shared" si="0"/>
        <v>0.11430912123384025</v>
      </c>
      <c r="M9" s="2">
        <f t="shared" si="6"/>
        <v>0.92719760522062</v>
      </c>
      <c r="N9" s="2">
        <f t="shared" si="1"/>
        <v>-7.558856976771744E-2</v>
      </c>
      <c r="O9" s="2">
        <f t="shared" si="2"/>
        <v>1.5149162087400916</v>
      </c>
      <c r="P9" s="2">
        <f t="shared" si="3"/>
        <v>0.6269315673289183</v>
      </c>
      <c r="Q9" s="2">
        <f t="shared" si="4"/>
        <v>-0.37306843267108175</v>
      </c>
      <c r="R9" s="2">
        <f t="shared" si="5"/>
        <v>0.5149162087400917</v>
      </c>
      <c r="S9" s="4">
        <f t="shared" si="7"/>
        <v>0.12109862671660421</v>
      </c>
      <c r="Z9" s="10"/>
    </row>
    <row r="10" spans="1:30" x14ac:dyDescent="0.2">
      <c r="A10" s="2">
        <v>1</v>
      </c>
      <c r="B10" s="2">
        <v>0</v>
      </c>
      <c r="C10" s="2" t="s">
        <v>17</v>
      </c>
      <c r="D10" s="2">
        <v>18</v>
      </c>
      <c r="E10" s="2">
        <v>11</v>
      </c>
      <c r="F10" s="2">
        <v>1</v>
      </c>
      <c r="H10" s="2">
        <v>0.217</v>
      </c>
      <c r="I10" s="2">
        <v>0.60199999999999998</v>
      </c>
      <c r="J10" s="2">
        <v>0.77900000000000003</v>
      </c>
      <c r="K10" s="2">
        <v>0.77278562259306793</v>
      </c>
      <c r="L10" s="2">
        <f t="shared" si="0"/>
        <v>-0.25775360056192737</v>
      </c>
      <c r="M10" s="2">
        <f t="shared" si="6"/>
        <v>0.56676586009260443</v>
      </c>
      <c r="N10" s="2">
        <f t="shared" si="1"/>
        <v>-0.56780900570267356</v>
      </c>
      <c r="O10" s="2">
        <f t="shared" si="2"/>
        <v>1.0155674361487028</v>
      </c>
      <c r="P10" s="2">
        <f t="shared" si="3"/>
        <v>0.38322295805739515</v>
      </c>
      <c r="Q10" s="2">
        <f t="shared" si="4"/>
        <v>-0.61677704194260496</v>
      </c>
      <c r="R10" s="2">
        <f t="shared" si="5"/>
        <v>1.5567436148702825E-2</v>
      </c>
      <c r="S10" s="4">
        <f t="shared" si="7"/>
        <v>-0.22721437740693201</v>
      </c>
      <c r="Z10" s="10"/>
    </row>
    <row r="11" spans="1:30" x14ac:dyDescent="0.2">
      <c r="A11" s="2">
        <v>1</v>
      </c>
      <c r="B11" s="2">
        <v>0</v>
      </c>
      <c r="C11" s="2" t="s">
        <v>17</v>
      </c>
      <c r="D11" s="2">
        <v>18</v>
      </c>
      <c r="E11" s="2">
        <v>12</v>
      </c>
      <c r="F11" s="2">
        <v>1</v>
      </c>
      <c r="H11" s="2">
        <v>0.248</v>
      </c>
      <c r="I11" s="2">
        <v>0.72</v>
      </c>
      <c r="J11" s="2">
        <v>6.9000000000000006E-2</v>
      </c>
      <c r="K11" s="2">
        <v>10.434782608695651</v>
      </c>
      <c r="L11" s="2">
        <f t="shared" si="0"/>
        <v>2.3451447074128415</v>
      </c>
      <c r="M11" s="2">
        <f t="shared" si="6"/>
        <v>0.64773241153440508</v>
      </c>
      <c r="N11" s="2">
        <f t="shared" si="1"/>
        <v>-0.43427761307815088</v>
      </c>
      <c r="O11" s="2">
        <f t="shared" si="2"/>
        <v>1.2146321495466212</v>
      </c>
      <c r="P11" s="2">
        <f t="shared" si="3"/>
        <v>0.43796909492273728</v>
      </c>
      <c r="Q11" s="2">
        <f t="shared" si="4"/>
        <v>-0.56203090507726272</v>
      </c>
      <c r="R11" s="2">
        <f t="shared" si="5"/>
        <v>0.21463214954662133</v>
      </c>
      <c r="S11" s="4">
        <f t="shared" si="7"/>
        <v>9.4347826086956523</v>
      </c>
      <c r="Z11" s="10"/>
    </row>
    <row r="12" spans="1:30" x14ac:dyDescent="0.2">
      <c r="A12" s="2">
        <v>1</v>
      </c>
      <c r="B12" s="2">
        <v>0</v>
      </c>
      <c r="C12" s="2" t="s">
        <v>17</v>
      </c>
      <c r="D12" s="2">
        <v>19</v>
      </c>
      <c r="E12" s="2">
        <v>9</v>
      </c>
      <c r="F12" s="2">
        <v>1</v>
      </c>
      <c r="H12" s="2">
        <v>0.51900000000000002</v>
      </c>
      <c r="I12" s="2">
        <v>1.087</v>
      </c>
      <c r="J12" s="2">
        <v>0.32</v>
      </c>
      <c r="K12" s="2">
        <v>3.3968750000000001</v>
      </c>
      <c r="L12" s="2">
        <f t="shared" si="0"/>
        <v>1.2228558913274372</v>
      </c>
      <c r="M12" s="2">
        <f t="shared" si="6"/>
        <v>1.3555367805901459</v>
      </c>
      <c r="N12" s="2">
        <f t="shared" si="1"/>
        <v>0.30419752392275545</v>
      </c>
      <c r="O12" s="2">
        <f t="shared" si="2"/>
        <v>1.8337571479960797</v>
      </c>
      <c r="P12" s="2">
        <f t="shared" si="3"/>
        <v>0.91655629139072847</v>
      </c>
      <c r="Q12" s="2">
        <f t="shared" si="4"/>
        <v>-8.3443708609271541E-2</v>
      </c>
      <c r="R12" s="2">
        <f t="shared" si="5"/>
        <v>0.83375714799607969</v>
      </c>
      <c r="S12" s="4">
        <f t="shared" si="7"/>
        <v>2.3968749999999996</v>
      </c>
      <c r="Z12" s="11"/>
    </row>
    <row r="13" spans="1:30" x14ac:dyDescent="0.2">
      <c r="A13" s="2">
        <v>1</v>
      </c>
      <c r="B13" s="2">
        <v>0</v>
      </c>
      <c r="C13" s="2" t="s">
        <v>17</v>
      </c>
      <c r="D13" s="2">
        <v>19</v>
      </c>
      <c r="E13" s="2">
        <v>10</v>
      </c>
      <c r="F13" s="2">
        <v>1</v>
      </c>
      <c r="H13" s="2">
        <v>0.77100000000000002</v>
      </c>
      <c r="I13" s="2">
        <v>0.82199999999999995</v>
      </c>
      <c r="J13" s="2">
        <v>0.28899999999999998</v>
      </c>
      <c r="K13" s="2">
        <v>2.84429065743945</v>
      </c>
      <c r="L13" s="2">
        <f>LN(K13)</f>
        <v>1.045313706943749</v>
      </c>
      <c r="M13" s="2">
        <f t="shared" si="6"/>
        <v>2.0137164890847834</v>
      </c>
      <c r="N13" s="2">
        <f t="shared" si="1"/>
        <v>0.69998201432019636</v>
      </c>
      <c r="O13" s="2">
        <f t="shared" si="2"/>
        <v>1.3867050373990593</v>
      </c>
      <c r="P13" s="2">
        <f t="shared" si="3"/>
        <v>1.3615894039735099</v>
      </c>
      <c r="Q13" s="2">
        <f t="shared" si="4"/>
        <v>0.36158940397350992</v>
      </c>
      <c r="R13" s="2">
        <f t="shared" si="5"/>
        <v>0.38670503739905931</v>
      </c>
      <c r="S13" s="4">
        <f t="shared" si="7"/>
        <v>1.8442906574394462</v>
      </c>
      <c r="Z13" s="11"/>
    </row>
    <row r="14" spans="1:30" x14ac:dyDescent="0.2">
      <c r="A14" s="2">
        <v>1</v>
      </c>
      <c r="B14" s="2">
        <v>0</v>
      </c>
      <c r="C14" s="2" t="s">
        <v>17</v>
      </c>
      <c r="D14" s="2">
        <v>20</v>
      </c>
      <c r="E14" s="2">
        <v>9</v>
      </c>
      <c r="F14" s="2">
        <v>1</v>
      </c>
      <c r="H14" s="2">
        <v>6.6000000000000003E-2</v>
      </c>
      <c r="I14" s="2">
        <v>0.83099999999999996</v>
      </c>
      <c r="J14" s="2">
        <v>0</v>
      </c>
      <c r="M14" s="2">
        <f t="shared" si="6"/>
        <v>0.17238039984383358</v>
      </c>
      <c r="N14" s="2">
        <f t="shared" si="1"/>
        <v>-1.7580516172167078</v>
      </c>
      <c r="O14" s="2">
        <f t="shared" si="2"/>
        <v>1.4018879392683921</v>
      </c>
      <c r="P14" s="2">
        <f t="shared" si="3"/>
        <v>0.11655629139072847</v>
      </c>
      <c r="Q14" s="2">
        <f t="shared" si="4"/>
        <v>-0.88344370860927157</v>
      </c>
      <c r="R14" s="2">
        <f t="shared" si="5"/>
        <v>0.40188793926839211</v>
      </c>
      <c r="Z14" s="11"/>
    </row>
    <row r="15" spans="1:30" x14ac:dyDescent="0.2">
      <c r="A15" s="2">
        <v>1</v>
      </c>
      <c r="B15" s="2">
        <v>0</v>
      </c>
      <c r="C15" s="2" t="s">
        <v>17</v>
      </c>
      <c r="D15" s="2">
        <v>20</v>
      </c>
      <c r="E15" s="2">
        <v>10</v>
      </c>
      <c r="F15" s="2">
        <v>1</v>
      </c>
      <c r="H15" s="2">
        <v>0.92</v>
      </c>
      <c r="I15" s="2">
        <v>7.6999999999999999E-2</v>
      </c>
      <c r="J15" s="2">
        <v>0.88400000000000001</v>
      </c>
      <c r="K15" s="2">
        <v>8.7104072398189999E-2</v>
      </c>
      <c r="L15" s="2">
        <f>LN(K15)</f>
        <v>-2.44065164078396</v>
      </c>
      <c r="M15" s="2">
        <f t="shared" si="6"/>
        <v>2.4028783008534389</v>
      </c>
      <c r="N15" s="2">
        <f t="shared" si="1"/>
        <v>0.87666731079995319</v>
      </c>
      <c r="O15" s="2">
        <f t="shared" si="2"/>
        <v>0.12989816043762478</v>
      </c>
      <c r="P15" s="2">
        <f t="shared" si="3"/>
        <v>1.6247240618101546</v>
      </c>
      <c r="Q15" s="2">
        <f t="shared" si="4"/>
        <v>0.6247240618101545</v>
      </c>
      <c r="R15" s="2">
        <f t="shared" si="5"/>
        <v>-0.8701018395623753</v>
      </c>
      <c r="S15" s="4">
        <f>(I15-J15)/J15</f>
        <v>-0.91289592760181004</v>
      </c>
      <c r="Z15" s="11"/>
    </row>
    <row r="16" spans="1:30" x14ac:dyDescent="0.2">
      <c r="A16" s="2">
        <v>1</v>
      </c>
      <c r="B16" s="2">
        <v>0</v>
      </c>
      <c r="C16" s="2" t="s">
        <v>18</v>
      </c>
      <c r="D16" s="2">
        <v>0</v>
      </c>
      <c r="E16" s="2">
        <v>0</v>
      </c>
      <c r="F16" s="2">
        <v>1</v>
      </c>
      <c r="G16" s="2">
        <v>0.72499999999999998</v>
      </c>
      <c r="Z16" s="12"/>
    </row>
    <row r="17" spans="1:27" x14ac:dyDescent="0.2">
      <c r="A17" s="2">
        <v>1</v>
      </c>
      <c r="B17" s="2">
        <v>0</v>
      </c>
      <c r="C17" s="2" t="s">
        <v>18</v>
      </c>
      <c r="D17" s="2">
        <v>0</v>
      </c>
      <c r="E17" s="2">
        <v>0</v>
      </c>
      <c r="F17" s="2">
        <v>4</v>
      </c>
      <c r="G17" s="2">
        <v>0.55100000000000005</v>
      </c>
      <c r="Z17" s="12"/>
    </row>
    <row r="18" spans="1:27" x14ac:dyDescent="0.2">
      <c r="A18" s="2">
        <v>1</v>
      </c>
      <c r="B18" s="2">
        <v>0</v>
      </c>
      <c r="C18" s="2" t="s">
        <v>18</v>
      </c>
      <c r="D18" s="2">
        <v>0</v>
      </c>
      <c r="E18" s="2">
        <v>0</v>
      </c>
      <c r="F18" s="2">
        <v>7</v>
      </c>
      <c r="G18" s="2">
        <v>0.67600000000000005</v>
      </c>
      <c r="Z18" s="12"/>
    </row>
    <row r="19" spans="1:27" x14ac:dyDescent="0.2">
      <c r="A19" s="2">
        <v>1</v>
      </c>
      <c r="B19" s="2">
        <v>0</v>
      </c>
      <c r="C19" s="2" t="s">
        <v>18</v>
      </c>
      <c r="D19" s="2">
        <v>0</v>
      </c>
      <c r="E19" s="2">
        <v>0</v>
      </c>
      <c r="F19" s="2">
        <v>10</v>
      </c>
      <c r="G19" s="2">
        <v>9.4E-2</v>
      </c>
      <c r="Z19" s="12"/>
    </row>
    <row r="20" spans="1:27" x14ac:dyDescent="0.2">
      <c r="A20" s="2">
        <v>1</v>
      </c>
      <c r="B20" s="2">
        <v>0</v>
      </c>
      <c r="C20" s="2" t="s">
        <v>18</v>
      </c>
      <c r="D20" s="2">
        <v>0</v>
      </c>
      <c r="E20" s="2">
        <v>0</v>
      </c>
      <c r="F20" s="2">
        <v>13</v>
      </c>
      <c r="G20" s="2">
        <v>0.55500000000000005</v>
      </c>
      <c r="Z20" s="12"/>
    </row>
    <row r="21" spans="1:27" x14ac:dyDescent="0.2">
      <c r="A21" s="2">
        <v>1</v>
      </c>
      <c r="B21" s="2">
        <v>0</v>
      </c>
      <c r="C21" s="2" t="s">
        <v>18</v>
      </c>
      <c r="D21" s="2">
        <v>0</v>
      </c>
      <c r="E21" s="2">
        <v>0</v>
      </c>
      <c r="F21" s="2">
        <v>16</v>
      </c>
      <c r="G21" s="2">
        <v>0.55800000000000005</v>
      </c>
      <c r="Z21" s="12"/>
    </row>
    <row r="22" spans="1:27" x14ac:dyDescent="0.2">
      <c r="A22" s="2">
        <v>1</v>
      </c>
      <c r="B22" s="2">
        <v>0</v>
      </c>
      <c r="C22" s="2" t="s">
        <v>18</v>
      </c>
      <c r="D22" s="2">
        <v>0</v>
      </c>
      <c r="E22" s="2">
        <v>0</v>
      </c>
      <c r="F22" s="2">
        <v>19</v>
      </c>
      <c r="G22" s="2">
        <v>0.625</v>
      </c>
      <c r="Z22" s="12"/>
    </row>
    <row r="23" spans="1:27" x14ac:dyDescent="0.2">
      <c r="A23" s="2">
        <v>1</v>
      </c>
      <c r="B23" s="2">
        <v>0</v>
      </c>
      <c r="C23" s="2" t="s">
        <v>18</v>
      </c>
      <c r="D23" s="2">
        <v>0</v>
      </c>
      <c r="E23" s="2">
        <v>0</v>
      </c>
      <c r="F23" s="2">
        <v>22</v>
      </c>
      <c r="G23" s="2">
        <v>0.45300000000000001</v>
      </c>
      <c r="Z23" s="12"/>
    </row>
    <row r="24" spans="1:27" x14ac:dyDescent="0.2">
      <c r="A24" s="2">
        <v>1</v>
      </c>
      <c r="B24" s="2">
        <v>0</v>
      </c>
      <c r="C24" s="2" t="s">
        <v>18</v>
      </c>
      <c r="D24" s="2">
        <v>0</v>
      </c>
      <c r="E24" s="2">
        <v>0</v>
      </c>
      <c r="F24" s="2">
        <v>25</v>
      </c>
      <c r="G24" s="2">
        <v>0.68799999999999994</v>
      </c>
      <c r="Z24" s="12"/>
    </row>
    <row r="25" spans="1:27" x14ac:dyDescent="0.2">
      <c r="A25" s="2">
        <v>1</v>
      </c>
      <c r="B25" s="2">
        <v>0</v>
      </c>
      <c r="C25" s="2" t="s">
        <v>18</v>
      </c>
      <c r="D25" s="2">
        <v>0</v>
      </c>
      <c r="E25" s="2">
        <v>0</v>
      </c>
      <c r="F25" s="2">
        <v>28</v>
      </c>
      <c r="G25" s="2">
        <v>0.94199999999999995</v>
      </c>
      <c r="Z25" s="12"/>
    </row>
    <row r="26" spans="1:27" x14ac:dyDescent="0.2">
      <c r="A26" s="2">
        <v>1</v>
      </c>
      <c r="B26" s="2">
        <v>0</v>
      </c>
      <c r="C26" s="2" t="s">
        <v>18</v>
      </c>
      <c r="D26" s="2">
        <v>0</v>
      </c>
      <c r="E26" s="2">
        <v>0</v>
      </c>
      <c r="F26" s="2">
        <v>31</v>
      </c>
      <c r="G26" s="2">
        <v>0.21199999999999999</v>
      </c>
      <c r="Z26" s="12"/>
    </row>
    <row r="27" spans="1:27" x14ac:dyDescent="0.2">
      <c r="A27" s="2">
        <v>1</v>
      </c>
      <c r="B27" s="2">
        <v>0</v>
      </c>
      <c r="C27" s="2" t="s">
        <v>18</v>
      </c>
      <c r="D27" s="2">
        <v>0</v>
      </c>
      <c r="E27" s="2">
        <v>0</v>
      </c>
      <c r="F27" s="2">
        <v>34</v>
      </c>
      <c r="G27" s="2">
        <v>0.71599999999999997</v>
      </c>
      <c r="Z27" s="12"/>
    </row>
    <row r="28" spans="1:27" x14ac:dyDescent="0.2">
      <c r="A28" s="2">
        <v>1</v>
      </c>
      <c r="B28" s="2">
        <v>0</v>
      </c>
      <c r="C28" s="2" t="s">
        <v>19</v>
      </c>
      <c r="D28" s="2">
        <v>1</v>
      </c>
      <c r="E28" s="2">
        <v>8</v>
      </c>
      <c r="F28" s="2">
        <v>1</v>
      </c>
      <c r="H28" s="2">
        <v>0.42599999999999999</v>
      </c>
      <c r="I28" s="2">
        <v>1.4E-2</v>
      </c>
      <c r="J28" s="2">
        <v>0.33500000000000002</v>
      </c>
      <c r="K28" s="2">
        <v>4.1791044776119397E-2</v>
      </c>
      <c r="L28" s="2">
        <f t="shared" si="0"/>
        <v>-3.1750732022098078</v>
      </c>
      <c r="M28" s="2">
        <f t="shared" ref="M28:M59" si="8">AVERAGE(H28/G$16, H28/G$17, H28/G$18, H28/G$19, H28/G$20, H28/G$21, H28/G$22, H28/G$23, H28/G$24, H28/G$25, H28/G$26, H28/G$27)</f>
        <v>1.1126371262647439</v>
      </c>
      <c r="N28" s="2">
        <f t="shared" si="1"/>
        <v>0.10673298702623707</v>
      </c>
      <c r="O28" s="2">
        <f t="shared" ref="O28:O59" si="9">I28/AVERAGE(J$2:J$15,J$28:J$149)</f>
        <v>2.3617847352295416E-2</v>
      </c>
      <c r="P28" s="2">
        <f t="shared" ref="P28:P59" si="10">H28/AVERAGE(G$16:G$27)</f>
        <v>0.75231788079470197</v>
      </c>
      <c r="Q28" s="2">
        <f t="shared" ref="Q28:Q59" si="11">(H28 - AVERAGE(G$16:G$27))/AVERAGE(G$16:G$27)</f>
        <v>-0.24768211920529806</v>
      </c>
      <c r="R28" s="2">
        <f t="shared" ref="R28:R59" si="12">(I28-AVERAGE(J$2:J$15,J$28:J$149))/AVERAGE(J$2:J$15,J$28:J$149)</f>
        <v>-0.97638215264770456</v>
      </c>
      <c r="S28" s="4">
        <f t="shared" ref="S28:S59" si="13">(I28-J28)/J28</f>
        <v>-0.95820895522388061</v>
      </c>
      <c r="Z28" s="11"/>
    </row>
    <row r="29" spans="1:27" x14ac:dyDescent="0.2">
      <c r="A29" s="2">
        <v>1</v>
      </c>
      <c r="B29" s="2">
        <v>0</v>
      </c>
      <c r="C29" s="2" t="s">
        <v>19</v>
      </c>
      <c r="D29" s="2">
        <v>1</v>
      </c>
      <c r="E29" s="2">
        <v>9</v>
      </c>
      <c r="F29" s="2">
        <v>1</v>
      </c>
      <c r="H29" s="2">
        <v>0.47499999999999998</v>
      </c>
      <c r="I29" s="2">
        <v>0.72499999999999998</v>
      </c>
      <c r="J29" s="2">
        <v>0.81899999999999995</v>
      </c>
      <c r="K29" s="2">
        <v>0.8852258852258853</v>
      </c>
      <c r="L29" s="2">
        <f t="shared" si="0"/>
        <v>-0.12191242899839456</v>
      </c>
      <c r="M29" s="2">
        <f>AVERAGE(H29/G$16, H29/G$17, H29/G$18, H29/G$19, H29/G$20, H29/G$21, H29/G$22, H29/G$23, H29/G$24, H29/G$25, H29/G$26, H29/G$27)</f>
        <v>1.24061651402759</v>
      </c>
      <c r="N29" s="2">
        <f>LN(M29)</f>
        <v>0.21560844479150784</v>
      </c>
      <c r="O29" s="2">
        <f t="shared" si="9"/>
        <v>1.2230670950295839</v>
      </c>
      <c r="P29" s="2">
        <f t="shared" si="10"/>
        <v>0.83885209713024278</v>
      </c>
      <c r="Q29" s="2">
        <f t="shared" si="11"/>
        <v>-0.16114790286975725</v>
      </c>
      <c r="R29" s="2">
        <f t="shared" si="12"/>
        <v>0.22306709502958397</v>
      </c>
      <c r="S29" s="4">
        <f t="shared" si="13"/>
        <v>-0.11477411477411474</v>
      </c>
      <c r="Z29" s="11"/>
    </row>
    <row r="30" spans="1:27" x14ac:dyDescent="0.2">
      <c r="A30" s="2">
        <v>1</v>
      </c>
      <c r="B30" s="2">
        <v>0</v>
      </c>
      <c r="C30" s="2" t="s">
        <v>19</v>
      </c>
      <c r="D30" s="2">
        <v>1</v>
      </c>
      <c r="E30" s="2">
        <v>10</v>
      </c>
      <c r="F30" s="2">
        <v>1</v>
      </c>
      <c r="H30" s="2">
        <v>0.46200000000000002</v>
      </c>
      <c r="I30" s="2">
        <v>0.96899999999999997</v>
      </c>
      <c r="J30" s="2">
        <v>0.39200000000000002</v>
      </c>
      <c r="K30" s="2">
        <v>2.4719387755102038</v>
      </c>
      <c r="L30" s="2">
        <f t="shared" si="0"/>
        <v>0.90500277210030355</v>
      </c>
      <c r="M30" s="2">
        <f t="shared" si="8"/>
        <v>1.2066627989068353</v>
      </c>
      <c r="N30" s="2">
        <f t="shared" si="1"/>
        <v>0.18785853183860579</v>
      </c>
      <c r="O30" s="2">
        <f t="shared" si="9"/>
        <v>1.6346924345981613</v>
      </c>
      <c r="P30" s="2">
        <f t="shared" si="10"/>
        <v>0.81589403973509933</v>
      </c>
      <c r="Q30" s="2">
        <f t="shared" si="11"/>
        <v>-0.18410596026490067</v>
      </c>
      <c r="R30" s="2">
        <f t="shared" si="12"/>
        <v>0.63469243459816116</v>
      </c>
      <c r="S30" s="4">
        <f t="shared" si="13"/>
        <v>1.471938775510204</v>
      </c>
      <c r="Z30" s="11"/>
      <c r="AA30" s="13"/>
    </row>
    <row r="31" spans="1:27" x14ac:dyDescent="0.2">
      <c r="A31" s="2">
        <v>1</v>
      </c>
      <c r="B31" s="2">
        <v>0</v>
      </c>
      <c r="C31" s="2" t="s">
        <v>19</v>
      </c>
      <c r="D31" s="2">
        <v>4</v>
      </c>
      <c r="E31" s="2">
        <v>9</v>
      </c>
      <c r="F31" s="2">
        <v>1</v>
      </c>
      <c r="H31" s="2">
        <v>0.16800000000000001</v>
      </c>
      <c r="I31" s="2">
        <v>1.0569999999999999</v>
      </c>
      <c r="J31" s="2">
        <v>0.86399999999999999</v>
      </c>
      <c r="K31" s="2">
        <v>1.22337962962963</v>
      </c>
      <c r="L31" s="2">
        <f t="shared" si="0"/>
        <v>0.2016172170661823</v>
      </c>
      <c r="M31" s="2">
        <f t="shared" si="8"/>
        <v>0.43878647232975831</v>
      </c>
      <c r="N31" s="2">
        <f t="shared" si="1"/>
        <v>-0.82374237983987408</v>
      </c>
      <c r="O31" s="2">
        <f t="shared" si="9"/>
        <v>1.7831474750983038</v>
      </c>
      <c r="P31" s="2">
        <f t="shared" si="10"/>
        <v>0.29668874172185433</v>
      </c>
      <c r="Q31" s="2">
        <f t="shared" si="11"/>
        <v>-0.70331125827814567</v>
      </c>
      <c r="R31" s="2">
        <f t="shared" si="12"/>
        <v>0.78314747509830374</v>
      </c>
      <c r="S31" s="4">
        <f t="shared" si="13"/>
        <v>0.22337962962962957</v>
      </c>
      <c r="Z31" s="11"/>
    </row>
    <row r="32" spans="1:27" x14ac:dyDescent="0.2">
      <c r="A32" s="2">
        <v>1</v>
      </c>
      <c r="B32" s="2">
        <v>0</v>
      </c>
      <c r="C32" s="2" t="s">
        <v>19</v>
      </c>
      <c r="D32" s="2">
        <v>4</v>
      </c>
      <c r="E32" s="2">
        <v>10</v>
      </c>
      <c r="F32" s="2">
        <v>1</v>
      </c>
      <c r="H32" s="2">
        <v>0.36</v>
      </c>
      <c r="I32" s="2">
        <v>0.66900000000000004</v>
      </c>
      <c r="J32" s="2">
        <v>0.69399999999999995</v>
      </c>
      <c r="K32" s="2">
        <v>0.96397694524495692</v>
      </c>
      <c r="L32" s="2">
        <f t="shared" si="0"/>
        <v>-3.6687900378575902E-2</v>
      </c>
      <c r="M32" s="2">
        <f t="shared" si="8"/>
        <v>0.9402567264209104</v>
      </c>
      <c r="N32" s="2">
        <f t="shared" si="1"/>
        <v>-6.1602327792977564E-2</v>
      </c>
      <c r="O32" s="2">
        <f t="shared" si="9"/>
        <v>1.1285957056204023</v>
      </c>
      <c r="P32" s="2">
        <f t="shared" si="10"/>
        <v>0.63576158940397343</v>
      </c>
      <c r="Q32" s="2">
        <f t="shared" si="11"/>
        <v>-0.36423841059602657</v>
      </c>
      <c r="R32" s="2">
        <f t="shared" si="12"/>
        <v>0.1285957056204024</v>
      </c>
      <c r="S32" s="4">
        <f t="shared" si="13"/>
        <v>-3.6023054755043103E-2</v>
      </c>
      <c r="Z32" s="11"/>
    </row>
    <row r="33" spans="1:26" x14ac:dyDescent="0.2">
      <c r="A33" s="2">
        <v>1</v>
      </c>
      <c r="B33" s="2">
        <v>0</v>
      </c>
      <c r="C33" s="2" t="s">
        <v>19</v>
      </c>
      <c r="D33" s="2">
        <v>7</v>
      </c>
      <c r="E33" s="2">
        <v>10</v>
      </c>
      <c r="F33" s="2">
        <v>1</v>
      </c>
      <c r="H33" s="2">
        <v>0.25</v>
      </c>
      <c r="I33" s="2">
        <v>0.68400000000000005</v>
      </c>
      <c r="J33" s="2">
        <v>0.433</v>
      </c>
      <c r="K33" s="2">
        <v>1.579676674364896</v>
      </c>
      <c r="L33" s="2">
        <f t="shared" si="0"/>
        <v>0.45722018962006056</v>
      </c>
      <c r="M33" s="2">
        <f t="shared" si="8"/>
        <v>0.65295606001452111</v>
      </c>
      <c r="N33" s="2">
        <f t="shared" si="1"/>
        <v>-0.42624544138088682</v>
      </c>
      <c r="O33" s="2">
        <f t="shared" si="9"/>
        <v>1.1539005420692903</v>
      </c>
      <c r="P33" s="2">
        <f t="shared" si="10"/>
        <v>0.44150110375275936</v>
      </c>
      <c r="Q33" s="2">
        <f t="shared" si="11"/>
        <v>-0.55849889624724069</v>
      </c>
      <c r="R33" s="2">
        <f t="shared" si="12"/>
        <v>0.15390054206929038</v>
      </c>
      <c r="S33" s="4">
        <f t="shared" si="13"/>
        <v>0.57967667436489623</v>
      </c>
      <c r="Z33" s="11"/>
    </row>
    <row r="34" spans="1:26" x14ac:dyDescent="0.2">
      <c r="A34" s="2">
        <v>1</v>
      </c>
      <c r="B34" s="2">
        <v>0</v>
      </c>
      <c r="C34" s="2" t="s">
        <v>19</v>
      </c>
      <c r="D34" s="2">
        <v>8</v>
      </c>
      <c r="E34" s="2">
        <v>6</v>
      </c>
      <c r="F34" s="2">
        <v>1</v>
      </c>
      <c r="H34" s="2">
        <v>0.25800000000000001</v>
      </c>
      <c r="I34" s="2">
        <v>0.73899999999999999</v>
      </c>
      <c r="J34" s="2">
        <v>0.61699999999999999</v>
      </c>
      <c r="K34" s="2">
        <v>1.1977309562398699</v>
      </c>
      <c r="L34" s="2">
        <f t="shared" si="0"/>
        <v>0.18042889704281362</v>
      </c>
      <c r="M34" s="2">
        <f t="shared" si="8"/>
        <v>0.67385065393498589</v>
      </c>
      <c r="N34" s="2">
        <f t="shared" si="1"/>
        <v>-0.39474677432151567</v>
      </c>
      <c r="O34" s="2">
        <f t="shared" si="9"/>
        <v>1.2466849423818793</v>
      </c>
      <c r="P34" s="2">
        <f t="shared" si="10"/>
        <v>0.45562913907284769</v>
      </c>
      <c r="Q34" s="2">
        <f t="shared" si="11"/>
        <v>-0.54437086092715237</v>
      </c>
      <c r="R34" s="2">
        <f t="shared" si="12"/>
        <v>0.24668494238187941</v>
      </c>
      <c r="S34" s="4">
        <f t="shared" si="13"/>
        <v>0.19773095623987033</v>
      </c>
      <c r="Z34" s="11"/>
    </row>
    <row r="35" spans="1:26" x14ac:dyDescent="0.2">
      <c r="A35" s="2">
        <v>1</v>
      </c>
      <c r="B35" s="2">
        <v>0</v>
      </c>
      <c r="C35" s="2" t="s">
        <v>19</v>
      </c>
      <c r="D35" s="2">
        <v>8</v>
      </c>
      <c r="E35" s="2">
        <v>7</v>
      </c>
      <c r="F35" s="2">
        <v>1</v>
      </c>
      <c r="H35" s="2">
        <v>0.251</v>
      </c>
      <c r="I35" s="2">
        <v>4.3999999999999997E-2</v>
      </c>
      <c r="J35" s="2">
        <v>0.47799999999999998</v>
      </c>
      <c r="K35" s="2">
        <v>9.2050209205020925E-2</v>
      </c>
      <c r="L35" s="2">
        <f t="shared" si="0"/>
        <v>-2.385421098573195</v>
      </c>
      <c r="M35" s="2">
        <f t="shared" si="8"/>
        <v>0.65556788425457913</v>
      </c>
      <c r="N35" s="2">
        <f t="shared" si="1"/>
        <v>-0.42225342011134948</v>
      </c>
      <c r="O35" s="2">
        <f t="shared" si="9"/>
        <v>7.4227520250071302E-2</v>
      </c>
      <c r="P35" s="2">
        <f t="shared" si="10"/>
        <v>0.44326710816777037</v>
      </c>
      <c r="Q35" s="2">
        <f t="shared" si="11"/>
        <v>-0.55673289183222963</v>
      </c>
      <c r="R35" s="2">
        <f t="shared" si="12"/>
        <v>-0.9257724797499286</v>
      </c>
      <c r="S35" s="4">
        <f t="shared" si="13"/>
        <v>-0.90794979079497906</v>
      </c>
      <c r="Z35" s="11"/>
    </row>
    <row r="36" spans="1:26" x14ac:dyDescent="0.2">
      <c r="A36" s="2">
        <v>1</v>
      </c>
      <c r="B36" s="2">
        <v>0</v>
      </c>
      <c r="C36" s="2" t="s">
        <v>19</v>
      </c>
      <c r="D36" s="2">
        <v>8</v>
      </c>
      <c r="E36" s="2">
        <v>8</v>
      </c>
      <c r="F36" s="2">
        <v>1</v>
      </c>
      <c r="H36" s="2">
        <v>0.45800000000000002</v>
      </c>
      <c r="I36" s="2">
        <v>0.91700000000000004</v>
      </c>
      <c r="J36" s="2">
        <v>0.755</v>
      </c>
      <c r="K36" s="2">
        <v>1.2145695364238409</v>
      </c>
      <c r="L36" s="2">
        <f t="shared" si="0"/>
        <v>0.19438972300744004</v>
      </c>
      <c r="M36" s="2">
        <f t="shared" si="8"/>
        <v>1.1962155019466028</v>
      </c>
      <c r="N36" s="2">
        <f t="shared" si="1"/>
        <v>0.17916282487105176</v>
      </c>
      <c r="O36" s="2">
        <f t="shared" si="9"/>
        <v>1.5469690015753497</v>
      </c>
      <c r="P36" s="2">
        <f t="shared" si="10"/>
        <v>0.80883002207505517</v>
      </c>
      <c r="Q36" s="2">
        <f t="shared" si="11"/>
        <v>-0.19116997792494483</v>
      </c>
      <c r="R36" s="2">
        <f t="shared" si="12"/>
        <v>0.54696900157534978</v>
      </c>
      <c r="S36" s="4">
        <f t="shared" si="13"/>
        <v>0.21456953642384111</v>
      </c>
      <c r="Z36" s="11"/>
    </row>
    <row r="37" spans="1:26" x14ac:dyDescent="0.2">
      <c r="A37" s="2">
        <v>1</v>
      </c>
      <c r="B37" s="2">
        <v>0</v>
      </c>
      <c r="C37" s="2" t="s">
        <v>19</v>
      </c>
      <c r="D37" s="2">
        <v>8</v>
      </c>
      <c r="E37" s="2">
        <v>9</v>
      </c>
      <c r="F37" s="2">
        <v>1</v>
      </c>
      <c r="H37" s="2">
        <v>0.35099999999999998</v>
      </c>
      <c r="I37" s="2">
        <v>0.877</v>
      </c>
      <c r="J37" s="2">
        <v>0.52400000000000002</v>
      </c>
      <c r="K37" s="2">
        <v>1.673664122137404</v>
      </c>
      <c r="L37" s="2">
        <f t="shared" si="0"/>
        <v>0.51501530805114049</v>
      </c>
      <c r="M37" s="2">
        <f t="shared" si="8"/>
        <v>0.91675030826038773</v>
      </c>
      <c r="N37" s="2">
        <f t="shared" si="1"/>
        <v>-8.6920135777267357E-2</v>
      </c>
      <c r="O37" s="2">
        <f t="shared" si="9"/>
        <v>1.4794894377116485</v>
      </c>
      <c r="P37" s="2">
        <f t="shared" si="10"/>
        <v>0.61986754966887414</v>
      </c>
      <c r="Q37" s="2">
        <f t="shared" si="11"/>
        <v>-0.38013245033112592</v>
      </c>
      <c r="R37" s="2">
        <f t="shared" si="12"/>
        <v>0.47948943771164854</v>
      </c>
      <c r="S37" s="4">
        <f t="shared" si="13"/>
        <v>0.67366412213740456</v>
      </c>
      <c r="Z37" s="11"/>
    </row>
    <row r="38" spans="1:26" x14ac:dyDescent="0.2">
      <c r="A38" s="2">
        <v>1</v>
      </c>
      <c r="B38" s="2">
        <v>0</v>
      </c>
      <c r="C38" s="2" t="s">
        <v>19</v>
      </c>
      <c r="D38" s="2">
        <v>8</v>
      </c>
      <c r="E38" s="2">
        <v>10</v>
      </c>
      <c r="F38" s="2">
        <v>1</v>
      </c>
      <c r="H38" s="2">
        <v>0.38100000000000001</v>
      </c>
      <c r="I38" s="2">
        <v>0.78500000000000003</v>
      </c>
      <c r="J38" s="2">
        <v>0.88200000000000001</v>
      </c>
      <c r="K38" s="2">
        <v>0.89002267573696148</v>
      </c>
      <c r="L38" s="2">
        <f t="shared" si="0"/>
        <v>-0.11650833822438283</v>
      </c>
      <c r="M38" s="2">
        <f t="shared" si="8"/>
        <v>0.99510503546213014</v>
      </c>
      <c r="N38" s="2">
        <f t="shared" si="1"/>
        <v>-4.9069841164323287E-3</v>
      </c>
      <c r="O38" s="2">
        <f t="shared" si="9"/>
        <v>1.3242864408251358</v>
      </c>
      <c r="P38" s="2">
        <f t="shared" si="10"/>
        <v>0.67284768211920531</v>
      </c>
      <c r="Q38" s="2">
        <f t="shared" si="11"/>
        <v>-0.32715231788079474</v>
      </c>
      <c r="R38" s="2">
        <f t="shared" si="12"/>
        <v>0.32428644082513586</v>
      </c>
      <c r="S38" s="4">
        <f t="shared" si="13"/>
        <v>-0.10997732426303852</v>
      </c>
      <c r="Z38" s="11"/>
    </row>
    <row r="39" spans="1:26" x14ac:dyDescent="0.2">
      <c r="A39" s="2">
        <v>1</v>
      </c>
      <c r="B39" s="2">
        <v>0</v>
      </c>
      <c r="C39" s="2" t="s">
        <v>19</v>
      </c>
      <c r="D39" s="2">
        <v>11</v>
      </c>
      <c r="E39" s="2">
        <v>14</v>
      </c>
      <c r="F39" s="2">
        <v>1</v>
      </c>
      <c r="H39" s="2">
        <v>0.45700000000000002</v>
      </c>
      <c r="I39" s="2">
        <v>0.70899999999999996</v>
      </c>
      <c r="J39" s="2">
        <v>0.57999999999999996</v>
      </c>
      <c r="K39" s="2">
        <v>1.222413793103448</v>
      </c>
      <c r="L39" s="2">
        <f t="shared" si="0"/>
        <v>0.20082742299166226</v>
      </c>
      <c r="M39" s="2">
        <f t="shared" si="8"/>
        <v>1.1936036777065446</v>
      </c>
      <c r="N39" s="2">
        <f t="shared" si="1"/>
        <v>0.17697703165107148</v>
      </c>
      <c r="O39" s="2">
        <f t="shared" si="9"/>
        <v>1.1960752694841035</v>
      </c>
      <c r="P39" s="2">
        <f t="shared" si="10"/>
        <v>0.8070640176600441</v>
      </c>
      <c r="Q39" s="2">
        <f t="shared" si="11"/>
        <v>-0.19293598233995587</v>
      </c>
      <c r="R39" s="2">
        <f t="shared" si="12"/>
        <v>0.19607526948410348</v>
      </c>
      <c r="S39" s="4">
        <f t="shared" si="13"/>
        <v>0.2224137931034483</v>
      </c>
      <c r="Z39" s="11"/>
    </row>
    <row r="40" spans="1:26" x14ac:dyDescent="0.2">
      <c r="A40" s="2">
        <v>1</v>
      </c>
      <c r="B40" s="2">
        <v>0</v>
      </c>
      <c r="C40" s="2" t="s">
        <v>19</v>
      </c>
      <c r="D40" s="2">
        <v>18</v>
      </c>
      <c r="E40" s="2">
        <v>6</v>
      </c>
      <c r="F40" s="2">
        <v>1</v>
      </c>
      <c r="H40" s="2">
        <v>0.73599999999999999</v>
      </c>
      <c r="I40" s="2">
        <v>0.50800000000000001</v>
      </c>
      <c r="J40" s="2">
        <v>2E-3</v>
      </c>
      <c r="K40" s="2">
        <v>254</v>
      </c>
      <c r="L40" s="2">
        <f t="shared" si="0"/>
        <v>5.5373342670185366</v>
      </c>
      <c r="M40" s="2">
        <f t="shared" si="8"/>
        <v>1.9223026406827499</v>
      </c>
      <c r="N40" s="2">
        <f t="shared" si="1"/>
        <v>0.65352375948574282</v>
      </c>
      <c r="O40" s="2">
        <f t="shared" si="9"/>
        <v>0.85699046106900512</v>
      </c>
      <c r="P40" s="2">
        <f t="shared" si="10"/>
        <v>1.2997792494481235</v>
      </c>
      <c r="Q40" s="2">
        <f t="shared" si="11"/>
        <v>0.29977924944812351</v>
      </c>
      <c r="R40" s="2">
        <f t="shared" si="12"/>
        <v>-0.14300953893099491</v>
      </c>
      <c r="S40" s="4">
        <f t="shared" si="13"/>
        <v>253</v>
      </c>
      <c r="Z40" s="11"/>
    </row>
    <row r="41" spans="1:26" x14ac:dyDescent="0.2">
      <c r="A41" s="2">
        <v>1</v>
      </c>
      <c r="B41" s="2">
        <v>0</v>
      </c>
      <c r="C41" s="2" t="s">
        <v>19</v>
      </c>
      <c r="D41" s="2">
        <v>18</v>
      </c>
      <c r="E41" s="2">
        <v>7</v>
      </c>
      <c r="F41" s="2">
        <v>1</v>
      </c>
      <c r="H41" s="2">
        <v>0.16600000000000001</v>
      </c>
      <c r="I41" s="2">
        <v>0.76200000000000001</v>
      </c>
      <c r="J41" s="2">
        <v>0.66</v>
      </c>
      <c r="K41" s="2">
        <v>1.154545454545455</v>
      </c>
      <c r="L41" s="2">
        <f t="shared" si="0"/>
        <v>0.14370672066617543</v>
      </c>
      <c r="M41" s="2">
        <f t="shared" si="8"/>
        <v>0.43356282384964212</v>
      </c>
      <c r="N41" s="2">
        <f t="shared" si="1"/>
        <v>-0.83571857088658974</v>
      </c>
      <c r="O41" s="2">
        <f t="shared" si="9"/>
        <v>1.2854856916035076</v>
      </c>
      <c r="P41" s="2">
        <f t="shared" si="10"/>
        <v>0.29315673289183225</v>
      </c>
      <c r="Q41" s="2">
        <f t="shared" si="11"/>
        <v>-0.70684326710816769</v>
      </c>
      <c r="R41" s="2">
        <f t="shared" si="12"/>
        <v>0.28548569160350762</v>
      </c>
      <c r="S41" s="4">
        <f t="shared" si="13"/>
        <v>0.15454545454545451</v>
      </c>
      <c r="Z41" s="11"/>
    </row>
    <row r="42" spans="1:26" x14ac:dyDescent="0.2">
      <c r="A42" s="2">
        <v>1</v>
      </c>
      <c r="B42" s="2">
        <v>0</v>
      </c>
      <c r="C42" s="2" t="s">
        <v>19</v>
      </c>
      <c r="D42" s="2">
        <v>18</v>
      </c>
      <c r="E42" s="2">
        <v>8</v>
      </c>
      <c r="F42" s="2">
        <v>1</v>
      </c>
      <c r="H42" s="2">
        <v>0.40100000000000002</v>
      </c>
      <c r="I42" s="2">
        <v>0.76300000000000001</v>
      </c>
      <c r="J42" s="2">
        <v>0.55500000000000005</v>
      </c>
      <c r="K42" s="2">
        <v>1.3747747747747749</v>
      </c>
      <c r="L42" s="2">
        <f t="shared" si="0"/>
        <v>0.3182899175380226</v>
      </c>
      <c r="M42" s="2">
        <f t="shared" si="8"/>
        <v>1.0473415202632921</v>
      </c>
      <c r="N42" s="2">
        <f t="shared" si="1"/>
        <v>4.6255068063436135E-2</v>
      </c>
      <c r="O42" s="2">
        <f t="shared" si="9"/>
        <v>1.2871726807001</v>
      </c>
      <c r="P42" s="2">
        <f t="shared" si="10"/>
        <v>0.70816777041942602</v>
      </c>
      <c r="Q42" s="2">
        <f t="shared" si="11"/>
        <v>-0.29183222958057398</v>
      </c>
      <c r="R42" s="2">
        <f t="shared" si="12"/>
        <v>0.28717268070010016</v>
      </c>
      <c r="S42" s="4">
        <f t="shared" si="13"/>
        <v>0.37477477477477467</v>
      </c>
      <c r="Z42" s="11"/>
    </row>
    <row r="43" spans="1:26" x14ac:dyDescent="0.2">
      <c r="A43" s="2">
        <v>1</v>
      </c>
      <c r="B43" s="2">
        <v>0</v>
      </c>
      <c r="C43" s="2" t="s">
        <v>19</v>
      </c>
      <c r="D43" s="2">
        <v>18</v>
      </c>
      <c r="E43" s="2">
        <v>9</v>
      </c>
      <c r="F43" s="2">
        <v>1</v>
      </c>
      <c r="H43" s="2">
        <v>0.67500000000000004</v>
      </c>
      <c r="I43" s="2">
        <v>0.82699999999999996</v>
      </c>
      <c r="J43" s="2">
        <v>0.80700000000000005</v>
      </c>
      <c r="K43" s="2">
        <v>1.0247831474597271</v>
      </c>
      <c r="L43" s="2">
        <f t="shared" si="0"/>
        <v>2.4481026753742235E-2</v>
      </c>
      <c r="M43" s="2">
        <f t="shared" si="8"/>
        <v>1.7629813620392067</v>
      </c>
      <c r="N43" s="2">
        <f t="shared" si="1"/>
        <v>0.5670063316293964</v>
      </c>
      <c r="O43" s="2">
        <f t="shared" si="9"/>
        <v>1.3951399828820219</v>
      </c>
      <c r="P43" s="2">
        <f t="shared" si="10"/>
        <v>1.1920529801324504</v>
      </c>
      <c r="Q43" s="2">
        <f t="shared" si="11"/>
        <v>0.19205298013245034</v>
      </c>
      <c r="R43" s="2">
        <f t="shared" si="12"/>
        <v>0.39513998288202196</v>
      </c>
      <c r="S43" s="4">
        <f t="shared" si="13"/>
        <v>2.4783147459727269E-2</v>
      </c>
      <c r="Z43" s="11"/>
    </row>
    <row r="44" spans="1:26" x14ac:dyDescent="0.2">
      <c r="A44" s="2">
        <v>1</v>
      </c>
      <c r="B44" s="2">
        <v>0</v>
      </c>
      <c r="C44" s="2" t="s">
        <v>19</v>
      </c>
      <c r="D44" s="2">
        <v>18</v>
      </c>
      <c r="E44" s="2">
        <v>10</v>
      </c>
      <c r="F44" s="2">
        <v>1</v>
      </c>
      <c r="H44" s="2">
        <v>0.42199999999999999</v>
      </c>
      <c r="I44" s="2">
        <v>0.27400000000000002</v>
      </c>
      <c r="J44" s="2">
        <v>0.59899999999999998</v>
      </c>
      <c r="K44" s="2">
        <v>0.45742904841402338</v>
      </c>
      <c r="L44" s="2">
        <f t="shared" si="0"/>
        <v>-0.78213349172737912</v>
      </c>
      <c r="M44" s="2">
        <f t="shared" si="8"/>
        <v>1.1021898293045118</v>
      </c>
      <c r="N44" s="2">
        <f t="shared" si="1"/>
        <v>9.7298954792878714E-2</v>
      </c>
      <c r="O44" s="2">
        <f t="shared" si="9"/>
        <v>0.46223501246635318</v>
      </c>
      <c r="P44" s="2">
        <f t="shared" si="10"/>
        <v>0.7452538631346578</v>
      </c>
      <c r="Q44" s="2">
        <f t="shared" si="11"/>
        <v>-0.25474613686534225</v>
      </c>
      <c r="R44" s="2">
        <f t="shared" si="12"/>
        <v>-0.53776498753364688</v>
      </c>
      <c r="S44" s="4">
        <f t="shared" si="13"/>
        <v>-0.54257095158597657</v>
      </c>
      <c r="Z44" s="11"/>
    </row>
    <row r="45" spans="1:26" x14ac:dyDescent="0.2">
      <c r="A45" s="2">
        <v>1</v>
      </c>
      <c r="B45" s="2">
        <v>2.3749999999836291E-2</v>
      </c>
      <c r="C45" s="2" t="s">
        <v>17</v>
      </c>
      <c r="D45" s="2">
        <v>13</v>
      </c>
      <c r="E45" s="2">
        <v>8</v>
      </c>
      <c r="F45" s="2">
        <v>1</v>
      </c>
      <c r="H45" s="2">
        <v>0.28000000000000003</v>
      </c>
      <c r="I45" s="2">
        <v>0.84399999999999997</v>
      </c>
      <c r="J45" s="2">
        <v>0.82399999999999995</v>
      </c>
      <c r="K45" s="2">
        <v>1.0242718446601939</v>
      </c>
      <c r="L45" s="2">
        <f t="shared" si="0"/>
        <v>2.398196468648519E-2</v>
      </c>
      <c r="M45" s="2">
        <f t="shared" si="8"/>
        <v>0.73131078721626386</v>
      </c>
      <c r="N45" s="2">
        <f t="shared" si="1"/>
        <v>-0.31291675607388336</v>
      </c>
      <c r="O45" s="2">
        <f t="shared" si="9"/>
        <v>1.423818797524095</v>
      </c>
      <c r="P45" s="2">
        <f t="shared" si="10"/>
        <v>0.49448123620309054</v>
      </c>
      <c r="Q45" s="2">
        <f t="shared" si="11"/>
        <v>-0.50551876379690952</v>
      </c>
      <c r="R45" s="2">
        <f t="shared" si="12"/>
        <v>0.42381879752409501</v>
      </c>
      <c r="S45" s="4">
        <f t="shared" si="13"/>
        <v>2.4271844660194199E-2</v>
      </c>
      <c r="Z45" s="10"/>
    </row>
    <row r="46" spans="1:26" x14ac:dyDescent="0.2">
      <c r="A46" s="2">
        <v>1</v>
      </c>
      <c r="B46" s="2">
        <v>2.3900000000000001E-2</v>
      </c>
      <c r="C46" s="2" t="s">
        <v>19</v>
      </c>
      <c r="D46" s="2">
        <v>4</v>
      </c>
      <c r="E46" s="2">
        <v>8</v>
      </c>
      <c r="F46" s="2">
        <v>1</v>
      </c>
      <c r="H46" s="2">
        <v>0.36499999999999999</v>
      </c>
      <c r="I46" s="2">
        <v>0.72099999999999997</v>
      </c>
      <c r="J46" s="2">
        <v>0.69499999999999995</v>
      </c>
      <c r="K46" s="2">
        <v>1.0374100719424459</v>
      </c>
      <c r="L46" s="2">
        <f t="shared" si="0"/>
        <v>3.6727291720156846E-2</v>
      </c>
      <c r="M46" s="2">
        <f t="shared" si="8"/>
        <v>0.9533158476212007</v>
      </c>
      <c r="N46" s="2">
        <f t="shared" si="1"/>
        <v>-4.780900566064189E-2</v>
      </c>
      <c r="O46" s="2">
        <f t="shared" si="9"/>
        <v>1.2163191386432139</v>
      </c>
      <c r="P46" s="2">
        <f t="shared" si="10"/>
        <v>0.64459161147902866</v>
      </c>
      <c r="Q46" s="2">
        <f t="shared" si="11"/>
        <v>-0.35540838852097134</v>
      </c>
      <c r="R46" s="2">
        <f t="shared" si="12"/>
        <v>0.21631913864321384</v>
      </c>
      <c r="S46" s="4">
        <f t="shared" si="13"/>
        <v>3.7410071942446076E-2</v>
      </c>
      <c r="Z46" s="11"/>
    </row>
    <row r="47" spans="1:26" x14ac:dyDescent="0.2">
      <c r="A47" s="2">
        <v>1</v>
      </c>
      <c r="B47" s="2">
        <v>3.8300000000000001E-2</v>
      </c>
      <c r="C47" s="2" t="s">
        <v>17</v>
      </c>
      <c r="D47" s="2">
        <v>3</v>
      </c>
      <c r="E47" s="2">
        <v>7</v>
      </c>
      <c r="F47" s="2">
        <v>1</v>
      </c>
      <c r="H47" s="2">
        <v>0.48099999999999998</v>
      </c>
      <c r="I47" s="2">
        <v>0.627</v>
      </c>
      <c r="J47" s="2">
        <v>0.80600000000000005</v>
      </c>
      <c r="K47" s="2">
        <v>0.77791563275434239</v>
      </c>
      <c r="L47" s="2">
        <f t="shared" si="0"/>
        <v>-0.25113720187370764</v>
      </c>
      <c r="M47" s="2">
        <f t="shared" si="8"/>
        <v>1.2562874594679387</v>
      </c>
      <c r="N47" s="2">
        <f t="shared" si="1"/>
        <v>0.22816091086262802</v>
      </c>
      <c r="O47" s="2">
        <f t="shared" si="9"/>
        <v>1.057742163563516</v>
      </c>
      <c r="P47" s="2">
        <f t="shared" si="10"/>
        <v>0.84944812362030897</v>
      </c>
      <c r="Q47" s="2">
        <f t="shared" si="11"/>
        <v>-0.15055187637969103</v>
      </c>
      <c r="R47" s="2">
        <f t="shared" si="12"/>
        <v>5.7742163563516101E-2</v>
      </c>
      <c r="S47" s="4">
        <f t="shared" si="13"/>
        <v>-0.22208436724565761</v>
      </c>
      <c r="Z47" s="10"/>
    </row>
    <row r="48" spans="1:26" x14ac:dyDescent="0.2">
      <c r="A48" s="2">
        <v>1</v>
      </c>
      <c r="B48" s="2">
        <v>4.1300000000000003E-2</v>
      </c>
      <c r="C48" s="2" t="s">
        <v>19</v>
      </c>
      <c r="D48" s="2">
        <v>7</v>
      </c>
      <c r="E48" s="2">
        <v>9</v>
      </c>
      <c r="F48" s="2">
        <v>1</v>
      </c>
      <c r="H48" s="2">
        <v>0.28699999999999998</v>
      </c>
      <c r="I48" s="2">
        <v>0.79</v>
      </c>
      <c r="J48" s="2">
        <v>0.70899999999999996</v>
      </c>
      <c r="K48" s="2">
        <v>1.114245416078985</v>
      </c>
      <c r="L48" s="2">
        <f t="shared" si="0"/>
        <v>0.10817741892894012</v>
      </c>
      <c r="M48" s="2">
        <f t="shared" si="8"/>
        <v>0.74959355689667018</v>
      </c>
      <c r="N48" s="2">
        <f t="shared" si="1"/>
        <v>-0.28822414348351222</v>
      </c>
      <c r="O48" s="2">
        <f t="shared" si="9"/>
        <v>1.3327213863080984</v>
      </c>
      <c r="P48" s="2">
        <f t="shared" si="10"/>
        <v>0.50684326710816774</v>
      </c>
      <c r="Q48" s="2">
        <f t="shared" si="11"/>
        <v>-0.49315673289183232</v>
      </c>
      <c r="R48" s="2">
        <f t="shared" si="12"/>
        <v>0.3327213863080985</v>
      </c>
      <c r="S48" s="4">
        <f t="shared" si="13"/>
        <v>0.1142454160789846</v>
      </c>
      <c r="Z48" s="11"/>
    </row>
    <row r="49" spans="1:26" x14ac:dyDescent="0.2">
      <c r="A49" s="2">
        <v>1</v>
      </c>
      <c r="B49" s="2">
        <v>0.22475000000008549</v>
      </c>
      <c r="C49" s="2" t="s">
        <v>19</v>
      </c>
      <c r="D49" s="2">
        <v>11</v>
      </c>
      <c r="E49" s="2">
        <v>13</v>
      </c>
      <c r="F49" s="2">
        <v>1</v>
      </c>
      <c r="H49" s="2">
        <v>0.29599999999999999</v>
      </c>
      <c r="I49" s="2">
        <v>0.48899999999999999</v>
      </c>
      <c r="J49" s="2">
        <v>0.81499999999999995</v>
      </c>
      <c r="K49" s="2">
        <v>0.6</v>
      </c>
      <c r="L49" s="2">
        <f t="shared" si="0"/>
        <v>-0.51082562376599072</v>
      </c>
      <c r="M49" s="2">
        <f t="shared" si="8"/>
        <v>0.77309997505719297</v>
      </c>
      <c r="N49" s="2">
        <f t="shared" si="1"/>
        <v>-0.25734690491907292</v>
      </c>
      <c r="O49" s="2">
        <f t="shared" si="9"/>
        <v>0.82493766823374703</v>
      </c>
      <c r="P49" s="2">
        <f t="shared" si="10"/>
        <v>0.52273730684326702</v>
      </c>
      <c r="Q49" s="2">
        <f t="shared" si="11"/>
        <v>-0.47726269315673292</v>
      </c>
      <c r="R49" s="2">
        <f t="shared" si="12"/>
        <v>-0.17506233176625302</v>
      </c>
      <c r="S49" s="4">
        <f t="shared" si="13"/>
        <v>-0.39999999999999997</v>
      </c>
      <c r="Z49" s="11"/>
    </row>
    <row r="50" spans="1:26" x14ac:dyDescent="0.2">
      <c r="A50" s="2">
        <v>1</v>
      </c>
      <c r="B50" s="2">
        <v>0.39274999999997823</v>
      </c>
      <c r="C50" s="2" t="s">
        <v>17</v>
      </c>
      <c r="D50" s="2">
        <v>2</v>
      </c>
      <c r="E50" s="2">
        <v>8</v>
      </c>
      <c r="F50" s="2">
        <v>1</v>
      </c>
      <c r="H50" s="2">
        <v>0.48199999999999998</v>
      </c>
      <c r="I50" s="2">
        <v>0.69399999999999995</v>
      </c>
      <c r="J50" s="2">
        <v>0.40500000000000003</v>
      </c>
      <c r="K50" s="2">
        <v>1.7135802469135799</v>
      </c>
      <c r="L50" s="2">
        <f t="shared" si="0"/>
        <v>0.53858489340026516</v>
      </c>
      <c r="M50" s="2">
        <f t="shared" si="8"/>
        <v>1.2588992837079969</v>
      </c>
      <c r="N50" s="2">
        <f t="shared" si="1"/>
        <v>0.23023775480746717</v>
      </c>
      <c r="O50" s="2">
        <f t="shared" si="9"/>
        <v>1.1707704330352156</v>
      </c>
      <c r="P50" s="2">
        <f t="shared" si="10"/>
        <v>0.85121412803532004</v>
      </c>
      <c r="Q50" s="2">
        <f t="shared" si="11"/>
        <v>-0.14878587196467999</v>
      </c>
      <c r="R50" s="2">
        <f t="shared" si="12"/>
        <v>0.1707704330352155</v>
      </c>
      <c r="S50" s="4">
        <f t="shared" si="13"/>
        <v>0.71358024691358002</v>
      </c>
      <c r="Z50" s="10"/>
    </row>
    <row r="51" spans="1:26" x14ac:dyDescent="0.2">
      <c r="A51" s="2">
        <v>1</v>
      </c>
      <c r="B51" s="2">
        <v>0.53075000000012551</v>
      </c>
      <c r="C51" s="2" t="s">
        <v>17</v>
      </c>
      <c r="D51" s="2">
        <v>20</v>
      </c>
      <c r="E51" s="2">
        <v>8</v>
      </c>
      <c r="F51" s="2">
        <v>1</v>
      </c>
      <c r="H51" s="2">
        <v>0.47099999999999997</v>
      </c>
      <c r="I51" s="2">
        <v>1.0760000000000001</v>
      </c>
      <c r="J51" s="2">
        <v>0.82299999999999995</v>
      </c>
      <c r="K51" s="2">
        <v>1.3074119076549211</v>
      </c>
      <c r="L51" s="2">
        <f t="shared" si="0"/>
        <v>0.26804954004465997</v>
      </c>
      <c r="M51" s="2">
        <f t="shared" si="8"/>
        <v>1.2301692170673582</v>
      </c>
      <c r="N51" s="2">
        <f t="shared" si="1"/>
        <v>0.2071517347732848</v>
      </c>
      <c r="O51" s="2">
        <f t="shared" si="9"/>
        <v>1.8152002679335619</v>
      </c>
      <c r="P51" s="2">
        <f t="shared" si="10"/>
        <v>0.83178807947019862</v>
      </c>
      <c r="Q51" s="2">
        <f t="shared" si="11"/>
        <v>-0.16821192052980141</v>
      </c>
      <c r="R51" s="2">
        <f t="shared" si="12"/>
        <v>0.81520026793356204</v>
      </c>
      <c r="S51" s="4">
        <f t="shared" si="13"/>
        <v>0.30741190765492116</v>
      </c>
      <c r="Z51" s="11"/>
    </row>
    <row r="52" spans="1:26" x14ac:dyDescent="0.2">
      <c r="A52" s="2">
        <v>1</v>
      </c>
      <c r="B52" s="2">
        <v>0.64200000000005275</v>
      </c>
      <c r="C52" s="2" t="s">
        <v>19</v>
      </c>
      <c r="D52" s="2">
        <v>8</v>
      </c>
      <c r="E52" s="2">
        <v>5</v>
      </c>
      <c r="F52" s="2">
        <v>1</v>
      </c>
      <c r="H52" s="2">
        <v>0.41</v>
      </c>
      <c r="I52" s="2">
        <v>0.72699999999999998</v>
      </c>
      <c r="J52" s="2">
        <v>0.56699999999999995</v>
      </c>
      <c r="K52" s="2">
        <v>1.2821869488536159</v>
      </c>
      <c r="L52" s="2">
        <f t="shared" si="0"/>
        <v>0.24856717380576762</v>
      </c>
      <c r="M52" s="2">
        <f t="shared" si="8"/>
        <v>1.0708479384238148</v>
      </c>
      <c r="N52" s="2">
        <f t="shared" si="1"/>
        <v>6.8450800455220354E-2</v>
      </c>
      <c r="O52" s="2">
        <f t="shared" si="9"/>
        <v>1.2264410732227691</v>
      </c>
      <c r="P52" s="2">
        <f t="shared" si="10"/>
        <v>0.72406181015452531</v>
      </c>
      <c r="Q52" s="2">
        <f t="shared" si="11"/>
        <v>-0.27593818984547469</v>
      </c>
      <c r="R52" s="2">
        <f t="shared" si="12"/>
        <v>0.22644107322276905</v>
      </c>
      <c r="S52" s="4">
        <f t="shared" si="13"/>
        <v>0.28218694885361562</v>
      </c>
      <c r="Z52" s="11"/>
    </row>
    <row r="53" spans="1:26" x14ac:dyDescent="0.2">
      <c r="A53" s="2">
        <v>1</v>
      </c>
      <c r="B53" s="2">
        <v>0.65750000000002728</v>
      </c>
      <c r="C53" s="2" t="s">
        <v>17</v>
      </c>
      <c r="D53" s="2">
        <v>3</v>
      </c>
      <c r="E53" s="2">
        <v>6</v>
      </c>
      <c r="F53" s="2">
        <v>1</v>
      </c>
      <c r="H53" s="2">
        <v>0.42199999999999999</v>
      </c>
      <c r="I53" s="2">
        <v>0.623</v>
      </c>
      <c r="J53" s="2">
        <v>0.83399999999999996</v>
      </c>
      <c r="K53" s="2">
        <v>0.74700239808153479</v>
      </c>
      <c r="L53" s="2">
        <f t="shared" si="0"/>
        <v>-0.29168688357129358</v>
      </c>
      <c r="M53" s="2">
        <f t="shared" si="8"/>
        <v>1.1021898293045118</v>
      </c>
      <c r="N53" s="2">
        <f t="shared" si="1"/>
        <v>9.7298954792878714E-2</v>
      </c>
      <c r="O53" s="2">
        <f t="shared" si="9"/>
        <v>1.0509942071771461</v>
      </c>
      <c r="P53" s="2">
        <f t="shared" si="10"/>
        <v>0.7452538631346578</v>
      </c>
      <c r="Q53" s="2">
        <f t="shared" si="11"/>
        <v>-0.25474613686534225</v>
      </c>
      <c r="R53" s="2">
        <f t="shared" si="12"/>
        <v>5.0994207177145978E-2</v>
      </c>
      <c r="S53" s="4">
        <f t="shared" si="13"/>
        <v>-0.25299760191846521</v>
      </c>
      <c r="Z53" s="10"/>
    </row>
    <row r="54" spans="1:26" x14ac:dyDescent="0.2">
      <c r="A54" s="2">
        <v>1</v>
      </c>
      <c r="B54" s="2">
        <v>0.74074999999993452</v>
      </c>
      <c r="C54" s="2" t="s">
        <v>17</v>
      </c>
      <c r="D54" s="2">
        <v>1</v>
      </c>
      <c r="E54" s="2">
        <v>9</v>
      </c>
      <c r="F54" s="2">
        <v>1</v>
      </c>
      <c r="H54" s="2">
        <v>0.71699999999999997</v>
      </c>
      <c r="I54" s="2">
        <v>0.93500000000000005</v>
      </c>
      <c r="J54" s="2">
        <v>0.72699999999999998</v>
      </c>
      <c r="K54" s="2">
        <v>1.286107290233838</v>
      </c>
      <c r="L54" s="2">
        <f t="shared" si="0"/>
        <v>0.25162005175516783</v>
      </c>
      <c r="M54" s="2">
        <f t="shared" si="8"/>
        <v>1.8726779801216467</v>
      </c>
      <c r="N54" s="2">
        <f t="shared" si="1"/>
        <v>0.62736948135648718</v>
      </c>
      <c r="O54" s="2">
        <f t="shared" si="9"/>
        <v>1.5773348053140153</v>
      </c>
      <c r="P54" s="2">
        <f t="shared" si="10"/>
        <v>1.2662251655629138</v>
      </c>
      <c r="Q54" s="2">
        <f t="shared" si="11"/>
        <v>0.26622516556291381</v>
      </c>
      <c r="R54" s="2">
        <f t="shared" si="12"/>
        <v>0.57733480531401538</v>
      </c>
      <c r="S54" s="4">
        <f t="shared" si="13"/>
        <v>0.2861072902338378</v>
      </c>
      <c r="Z54" s="10"/>
    </row>
    <row r="55" spans="1:26" x14ac:dyDescent="0.2">
      <c r="A55" s="2">
        <v>1</v>
      </c>
      <c r="B55" s="2">
        <v>0.80925000000002001</v>
      </c>
      <c r="C55" s="2" t="s">
        <v>19</v>
      </c>
      <c r="D55" s="2">
        <v>11</v>
      </c>
      <c r="E55" s="2">
        <v>12</v>
      </c>
      <c r="F55" s="2">
        <v>1</v>
      </c>
      <c r="H55" s="2">
        <v>0.70399999999999996</v>
      </c>
      <c r="I55" s="2">
        <v>0.51400000000000001</v>
      </c>
      <c r="J55" s="2">
        <v>0.40799999999999997</v>
      </c>
      <c r="K55" s="2">
        <v>1.2598039215686281</v>
      </c>
      <c r="L55" s="2">
        <f t="shared" si="0"/>
        <v>0.2309560910510039</v>
      </c>
      <c r="M55" s="2">
        <f t="shared" si="8"/>
        <v>1.8387242650008917</v>
      </c>
      <c r="N55" s="2">
        <f t="shared" si="1"/>
        <v>0.60907199691490932</v>
      </c>
      <c r="O55" s="2">
        <f t="shared" si="9"/>
        <v>0.86711239564856024</v>
      </c>
      <c r="P55" s="2">
        <f t="shared" si="10"/>
        <v>1.2432671081677702</v>
      </c>
      <c r="Q55" s="2">
        <f t="shared" si="11"/>
        <v>0.24326710816777028</v>
      </c>
      <c r="R55" s="2">
        <f t="shared" si="12"/>
        <v>-0.13288760435143973</v>
      </c>
      <c r="S55" s="4">
        <f t="shared" si="13"/>
        <v>0.25980392156862758</v>
      </c>
      <c r="Z55" s="11"/>
    </row>
    <row r="56" spans="1:26" x14ac:dyDescent="0.2">
      <c r="A56" s="2">
        <v>1</v>
      </c>
      <c r="B56" s="2">
        <v>1.2454999999999929</v>
      </c>
      <c r="C56" s="2" t="s">
        <v>17</v>
      </c>
      <c r="D56" s="2">
        <v>19</v>
      </c>
      <c r="E56" s="2">
        <v>8</v>
      </c>
      <c r="F56" s="2">
        <v>1</v>
      </c>
      <c r="H56" s="2">
        <v>0.51</v>
      </c>
      <c r="I56" s="2">
        <v>0.72899999999999998</v>
      </c>
      <c r="J56" s="2">
        <v>0.73699999999999999</v>
      </c>
      <c r="K56" s="2">
        <v>0.98914518317503386</v>
      </c>
      <c r="L56" s="2">
        <f t="shared" si="0"/>
        <v>-1.0914160180678518E-2</v>
      </c>
      <c r="M56" s="2">
        <f t="shared" si="8"/>
        <v>1.3320303624296232</v>
      </c>
      <c r="N56" s="2">
        <f t="shared" si="1"/>
        <v>0.28670436647523834</v>
      </c>
      <c r="O56" s="2">
        <f t="shared" si="9"/>
        <v>1.229815051415954</v>
      </c>
      <c r="P56" s="2">
        <f t="shared" si="10"/>
        <v>0.90066225165562908</v>
      </c>
      <c r="Q56" s="2">
        <f t="shared" si="11"/>
        <v>-9.9337748344370896E-2</v>
      </c>
      <c r="R56" s="2">
        <f t="shared" si="12"/>
        <v>0.2298150514159541</v>
      </c>
      <c r="S56" s="4">
        <f t="shared" si="13"/>
        <v>-1.0854816824966088E-2</v>
      </c>
      <c r="Z56" s="11"/>
    </row>
    <row r="57" spans="1:26" x14ac:dyDescent="0.2">
      <c r="A57" s="2">
        <v>1</v>
      </c>
      <c r="B57" s="2">
        <v>1.393749999999955</v>
      </c>
      <c r="C57" s="2" t="s">
        <v>19</v>
      </c>
      <c r="D57" s="2">
        <v>11</v>
      </c>
      <c r="E57" s="2">
        <v>11</v>
      </c>
      <c r="F57" s="2">
        <v>1</v>
      </c>
      <c r="H57" s="2">
        <v>0.68500000000000005</v>
      </c>
      <c r="I57" s="2">
        <v>0.70799999999999996</v>
      </c>
      <c r="J57" s="2">
        <v>0.41599999999999998</v>
      </c>
      <c r="K57" s="2">
        <v>1.7019230769230771</v>
      </c>
      <c r="L57" s="2">
        <f t="shared" si="0"/>
        <v>0.53175883343245656</v>
      </c>
      <c r="M57" s="2">
        <f t="shared" si="8"/>
        <v>1.7890996044397882</v>
      </c>
      <c r="N57" s="2">
        <f t="shared" si="1"/>
        <v>0.58171247901909229</v>
      </c>
      <c r="O57" s="2">
        <f t="shared" si="9"/>
        <v>1.194388280387511</v>
      </c>
      <c r="P57" s="2">
        <f t="shared" si="10"/>
        <v>1.2097130242825607</v>
      </c>
      <c r="Q57" s="2">
        <f t="shared" si="11"/>
        <v>0.20971302428256072</v>
      </c>
      <c r="R57" s="2">
        <f t="shared" si="12"/>
        <v>0.19438828038751094</v>
      </c>
      <c r="S57" s="4">
        <f t="shared" si="13"/>
        <v>0.70192307692307687</v>
      </c>
      <c r="Z57" s="11"/>
    </row>
    <row r="58" spans="1:26" x14ac:dyDescent="0.2">
      <c r="A58" s="2">
        <v>1</v>
      </c>
      <c r="B58" s="2">
        <v>1.4787499999999909</v>
      </c>
      <c r="C58" s="2" t="s">
        <v>17</v>
      </c>
      <c r="D58" s="2">
        <v>18</v>
      </c>
      <c r="E58" s="2">
        <v>10</v>
      </c>
      <c r="F58" s="2">
        <v>1</v>
      </c>
      <c r="H58" s="2">
        <v>0.184</v>
      </c>
      <c r="I58" s="2">
        <v>0.69399999999999995</v>
      </c>
      <c r="J58" s="2">
        <v>0.83199999999999996</v>
      </c>
      <c r="K58" s="2">
        <v>0.83413461538461531</v>
      </c>
      <c r="L58" s="2">
        <f t="shared" si="0"/>
        <v>-0.18136048031440419</v>
      </c>
      <c r="M58" s="2">
        <f t="shared" si="8"/>
        <v>0.48057566017068748</v>
      </c>
      <c r="N58" s="2">
        <f t="shared" si="1"/>
        <v>-0.73277060163414776</v>
      </c>
      <c r="O58" s="2">
        <f t="shared" si="9"/>
        <v>1.1707704330352156</v>
      </c>
      <c r="P58" s="2">
        <f t="shared" si="10"/>
        <v>0.32494481236203088</v>
      </c>
      <c r="Q58" s="2">
        <f t="shared" si="11"/>
        <v>-0.67505518763796912</v>
      </c>
      <c r="R58" s="2">
        <f t="shared" si="12"/>
        <v>0.1707704330352155</v>
      </c>
      <c r="S58" s="4">
        <f t="shared" si="13"/>
        <v>-0.16586538461538464</v>
      </c>
      <c r="Z58" s="10"/>
    </row>
    <row r="59" spans="1:26" x14ac:dyDescent="0.2">
      <c r="A59" s="2">
        <v>1</v>
      </c>
      <c r="B59" s="2">
        <v>1.5462500000001</v>
      </c>
      <c r="C59" s="2" t="s">
        <v>17</v>
      </c>
      <c r="D59" s="2">
        <v>13</v>
      </c>
      <c r="E59" s="2">
        <v>7</v>
      </c>
      <c r="F59" s="2">
        <v>1</v>
      </c>
      <c r="H59" s="2">
        <v>0.40799999999999997</v>
      </c>
      <c r="I59" s="2">
        <v>0.79900000000000004</v>
      </c>
      <c r="J59" s="2">
        <v>0.57199999999999995</v>
      </c>
      <c r="K59" s="2">
        <v>1.3968531468531471</v>
      </c>
      <c r="L59" s="2">
        <f t="shared" si="0"/>
        <v>0.33422195438647695</v>
      </c>
      <c r="M59" s="2">
        <f t="shared" si="8"/>
        <v>1.0656242899436985</v>
      </c>
      <c r="N59" s="2">
        <f t="shared" si="1"/>
        <v>6.3560815161028489E-2</v>
      </c>
      <c r="O59" s="2">
        <f t="shared" si="9"/>
        <v>1.3479042881774312</v>
      </c>
      <c r="P59" s="2">
        <f t="shared" si="10"/>
        <v>0.72052980132450317</v>
      </c>
      <c r="Q59" s="2">
        <f t="shared" si="11"/>
        <v>-0.27947019867549677</v>
      </c>
      <c r="R59" s="2">
        <f t="shared" si="12"/>
        <v>0.3479042881774313</v>
      </c>
      <c r="S59" s="4">
        <f t="shared" si="13"/>
        <v>0.39685314685314704</v>
      </c>
      <c r="Z59" s="10"/>
    </row>
    <row r="60" spans="1:26" x14ac:dyDescent="0.2">
      <c r="A60" s="2">
        <v>1</v>
      </c>
      <c r="B60" s="2">
        <v>1.688250000000153</v>
      </c>
      <c r="C60" s="2" t="s">
        <v>17</v>
      </c>
      <c r="D60" s="2">
        <v>2</v>
      </c>
      <c r="E60" s="2">
        <v>7</v>
      </c>
      <c r="F60" s="2">
        <v>1</v>
      </c>
      <c r="H60" s="2">
        <v>0.52300000000000002</v>
      </c>
      <c r="I60" s="2">
        <v>0.71699999999999997</v>
      </c>
      <c r="J60" s="2">
        <v>0.42599999999999999</v>
      </c>
      <c r="K60" s="2">
        <v>1.683098591549296</v>
      </c>
      <c r="L60" s="2">
        <f t="shared" si="0"/>
        <v>0.52063649433025005</v>
      </c>
      <c r="M60" s="2">
        <f t="shared" ref="M60:M91" si="14">AVERAGE(H60/G$16, H60/G$17, H60/G$18, H60/G$19, H60/G$20, H60/G$21, H60/G$22, H60/G$23, H60/G$24, H60/G$25, H60/G$26, H60/G$27)</f>
        <v>1.3659840775503784</v>
      </c>
      <c r="N60" s="2">
        <f t="shared" si="1"/>
        <v>0.31187510482178982</v>
      </c>
      <c r="O60" s="2">
        <f t="shared" ref="O60:O91" si="15">I60/AVERAGE(J$2:J$15,J$28:J$149)</f>
        <v>1.2095711822568438</v>
      </c>
      <c r="P60" s="2">
        <f t="shared" ref="P60:P91" si="16">H60/AVERAGE(G$16:G$27)</f>
        <v>0.92362030905077264</v>
      </c>
      <c r="Q60" s="2">
        <f t="shared" ref="Q60:Q91" si="17">(H60 - AVERAGE(G$16:G$27))/AVERAGE(G$16:G$27)</f>
        <v>-7.6379690949227391E-2</v>
      </c>
      <c r="R60" s="2">
        <f t="shared" ref="R60:R91" si="18">(I60-AVERAGE(J$2:J$15,J$28:J$149))/AVERAGE(J$2:J$15,J$28:J$149)</f>
        <v>0.20957118225684371</v>
      </c>
      <c r="S60" s="4">
        <f t="shared" ref="S60:S91" si="19">(I60-J60)/J60</f>
        <v>0.68309859154929575</v>
      </c>
      <c r="Z60" s="10"/>
    </row>
    <row r="61" spans="1:26" x14ac:dyDescent="0.2">
      <c r="A61" s="2">
        <v>1</v>
      </c>
      <c r="B61" s="2">
        <v>1.6892500000001289</v>
      </c>
      <c r="C61" s="2" t="s">
        <v>17</v>
      </c>
      <c r="D61" s="2">
        <v>1</v>
      </c>
      <c r="E61" s="2">
        <v>8</v>
      </c>
      <c r="F61" s="2">
        <v>1</v>
      </c>
      <c r="H61" s="2">
        <v>0.54</v>
      </c>
      <c r="I61" s="2">
        <v>0.57799999999999996</v>
      </c>
      <c r="J61" s="2">
        <v>0.70299999999999996</v>
      </c>
      <c r="K61" s="2">
        <v>0.82219061166429586</v>
      </c>
      <c r="L61" s="2">
        <f t="shared" si="0"/>
        <v>-0.19578302313828747</v>
      </c>
      <c r="M61" s="2">
        <f t="shared" si="14"/>
        <v>1.4103850896313661</v>
      </c>
      <c r="N61" s="2">
        <f t="shared" si="1"/>
        <v>0.34386278031518719</v>
      </c>
      <c r="O61" s="2">
        <f t="shared" si="15"/>
        <v>0.9750796978304821</v>
      </c>
      <c r="P61" s="2">
        <f t="shared" si="16"/>
        <v>0.95364238410596025</v>
      </c>
      <c r="Q61" s="2">
        <f t="shared" si="17"/>
        <v>-4.6357615894039722E-2</v>
      </c>
      <c r="R61" s="2">
        <f t="shared" si="18"/>
        <v>-2.4920302169517922E-2</v>
      </c>
      <c r="S61" s="4">
        <f t="shared" si="19"/>
        <v>-0.17780938833570414</v>
      </c>
      <c r="Z61" s="10"/>
    </row>
    <row r="62" spans="1:26" x14ac:dyDescent="0.2">
      <c r="A62" s="2">
        <v>1</v>
      </c>
      <c r="B62" s="2">
        <v>1.9180000000001201</v>
      </c>
      <c r="C62" s="2" t="s">
        <v>19</v>
      </c>
      <c r="D62" s="2">
        <v>7</v>
      </c>
      <c r="E62" s="2">
        <v>8</v>
      </c>
      <c r="F62" s="2">
        <v>1</v>
      </c>
      <c r="H62" s="2">
        <v>0.35499999999999998</v>
      </c>
      <c r="I62" s="2">
        <v>0.68799999999999994</v>
      </c>
      <c r="J62" s="2">
        <v>0.71899999999999997</v>
      </c>
      <c r="K62" s="2">
        <v>0.95688456189151594</v>
      </c>
      <c r="L62" s="2">
        <f t="shared" si="0"/>
        <v>-4.4072519787703088E-2</v>
      </c>
      <c r="M62" s="2">
        <f t="shared" si="14"/>
        <v>0.92719760522062</v>
      </c>
      <c r="N62" s="2">
        <f t="shared" si="1"/>
        <v>-7.558856976771744E-2</v>
      </c>
      <c r="O62" s="2">
        <f t="shared" si="15"/>
        <v>1.1606484984556604</v>
      </c>
      <c r="P62" s="2">
        <f t="shared" si="16"/>
        <v>0.6269315673289183</v>
      </c>
      <c r="Q62" s="2">
        <f t="shared" si="17"/>
        <v>-0.37306843267108175</v>
      </c>
      <c r="R62" s="2">
        <f t="shared" si="18"/>
        <v>0.16064849845566032</v>
      </c>
      <c r="S62" s="4">
        <f t="shared" si="19"/>
        <v>-4.3115438108484047E-2</v>
      </c>
      <c r="Z62" s="11"/>
    </row>
    <row r="63" spans="1:26" x14ac:dyDescent="0.2">
      <c r="A63" s="2">
        <v>1</v>
      </c>
      <c r="B63" s="2">
        <v>1.9697499999999759</v>
      </c>
      <c r="C63" s="2" t="s">
        <v>19</v>
      </c>
      <c r="D63" s="2">
        <v>1</v>
      </c>
      <c r="E63" s="2">
        <v>7</v>
      </c>
      <c r="F63" s="2">
        <v>1</v>
      </c>
      <c r="H63" s="2">
        <v>0.314</v>
      </c>
      <c r="I63" s="2">
        <v>0.68700000000000006</v>
      </c>
      <c r="J63" s="2">
        <v>0.55100000000000005</v>
      </c>
      <c r="K63" s="2">
        <v>1.2468239564428309</v>
      </c>
      <c r="L63" s="2">
        <f t="shared" si="0"/>
        <v>0.22059948306943464</v>
      </c>
      <c r="M63" s="2">
        <f t="shared" si="14"/>
        <v>0.82011281137823866</v>
      </c>
      <c r="N63" s="2">
        <f t="shared" si="1"/>
        <v>-0.19831337333487972</v>
      </c>
      <c r="O63" s="2">
        <f t="shared" si="15"/>
        <v>1.1589615093590679</v>
      </c>
      <c r="P63" s="2">
        <f t="shared" si="16"/>
        <v>0.55452538631346571</v>
      </c>
      <c r="Q63" s="2">
        <f t="shared" si="17"/>
        <v>-0.44547461368653424</v>
      </c>
      <c r="R63" s="2">
        <f t="shared" si="18"/>
        <v>0.15896150935906797</v>
      </c>
      <c r="S63" s="4">
        <f t="shared" si="19"/>
        <v>0.24682395644283123</v>
      </c>
      <c r="Z63" s="11"/>
    </row>
    <row r="64" spans="1:26" x14ac:dyDescent="0.2">
      <c r="A64" s="2">
        <v>1</v>
      </c>
      <c r="B64" s="2">
        <v>1.978250000000116</v>
      </c>
      <c r="C64" s="2" t="s">
        <v>19</v>
      </c>
      <c r="D64" s="2">
        <v>11</v>
      </c>
      <c r="E64" s="2">
        <v>10</v>
      </c>
      <c r="F64" s="2">
        <v>1</v>
      </c>
      <c r="H64" s="2">
        <v>0.36499999999999999</v>
      </c>
      <c r="I64" s="2">
        <v>0.81</v>
      </c>
      <c r="J64" s="2">
        <v>0.28000000000000003</v>
      </c>
      <c r="K64" s="2">
        <v>2.8928571428571428</v>
      </c>
      <c r="L64" s="2">
        <f t="shared" si="0"/>
        <v>1.0622446444972349</v>
      </c>
      <c r="M64" s="2">
        <f t="shared" si="14"/>
        <v>0.9533158476212007</v>
      </c>
      <c r="N64" s="2">
        <f t="shared" si="1"/>
        <v>-4.780900566064189E-2</v>
      </c>
      <c r="O64" s="2">
        <f t="shared" si="15"/>
        <v>1.366461168239949</v>
      </c>
      <c r="P64" s="2">
        <f t="shared" si="16"/>
        <v>0.64459161147902866</v>
      </c>
      <c r="Q64" s="2">
        <f t="shared" si="17"/>
        <v>-0.35540838852097134</v>
      </c>
      <c r="R64" s="2">
        <f t="shared" si="18"/>
        <v>0.36646116823994912</v>
      </c>
      <c r="S64" s="4">
        <f t="shared" si="19"/>
        <v>1.8928571428571428</v>
      </c>
      <c r="Z64" s="11"/>
    </row>
    <row r="65" spans="1:26" x14ac:dyDescent="0.2">
      <c r="A65" s="2">
        <v>1</v>
      </c>
      <c r="B65" s="2">
        <v>2.022249999999985</v>
      </c>
      <c r="C65" s="2" t="s">
        <v>17</v>
      </c>
      <c r="D65" s="2">
        <v>20</v>
      </c>
      <c r="E65" s="2">
        <v>7</v>
      </c>
      <c r="F65" s="2">
        <v>1</v>
      </c>
      <c r="H65" s="2">
        <v>0.28899999999999998</v>
      </c>
      <c r="I65" s="2">
        <v>0.45200000000000001</v>
      </c>
      <c r="J65" s="2">
        <v>0.61699999999999999</v>
      </c>
      <c r="K65" s="2">
        <v>0.73257698541329019</v>
      </c>
      <c r="L65" s="2">
        <f t="shared" si="0"/>
        <v>-0.3111868440731565</v>
      </c>
      <c r="M65" s="2">
        <f t="shared" si="14"/>
        <v>0.75481720537678643</v>
      </c>
      <c r="N65" s="2">
        <f t="shared" si="1"/>
        <v>-0.28127967113070107</v>
      </c>
      <c r="O65" s="2">
        <f t="shared" si="15"/>
        <v>0.76251907165982347</v>
      </c>
      <c r="P65" s="2">
        <f t="shared" si="16"/>
        <v>0.51037527593818977</v>
      </c>
      <c r="Q65" s="2">
        <f t="shared" si="17"/>
        <v>-0.48962472406181023</v>
      </c>
      <c r="R65" s="2">
        <f t="shared" si="18"/>
        <v>-0.23748092834017656</v>
      </c>
      <c r="S65" s="4">
        <f t="shared" si="19"/>
        <v>-0.26742301458670986</v>
      </c>
      <c r="Z65" s="11"/>
    </row>
    <row r="66" spans="1:26" x14ac:dyDescent="0.2">
      <c r="A66" s="2">
        <v>1</v>
      </c>
      <c r="B66" s="2">
        <v>2.4705000000001291</v>
      </c>
      <c r="C66" s="2" t="s">
        <v>19</v>
      </c>
      <c r="D66" s="2">
        <v>18</v>
      </c>
      <c r="E66" s="2">
        <v>5</v>
      </c>
      <c r="F66" s="2">
        <v>1</v>
      </c>
      <c r="H66" s="2">
        <v>0.73</v>
      </c>
      <c r="I66" s="2">
        <v>0.59299999999999997</v>
      </c>
      <c r="J66" s="2">
        <v>0.77100000000000002</v>
      </c>
      <c r="K66" s="2">
        <v>0.76913099870298307</v>
      </c>
      <c r="L66" s="2">
        <f t="shared" ref="L66:L129" si="20">LN(K66)</f>
        <v>-0.26249397456560414</v>
      </c>
      <c r="M66" s="2">
        <f t="shared" si="14"/>
        <v>1.9066316952424014</v>
      </c>
      <c r="N66" s="2">
        <f t="shared" ref="N66:N129" si="21">LN(M66)</f>
        <v>0.64533817489930345</v>
      </c>
      <c r="O66" s="2">
        <f t="shared" si="15"/>
        <v>1.00038453427937</v>
      </c>
      <c r="P66" s="2">
        <f t="shared" si="16"/>
        <v>1.2891832229580573</v>
      </c>
      <c r="Q66" s="2">
        <f t="shared" si="17"/>
        <v>0.28918322295805732</v>
      </c>
      <c r="R66" s="2">
        <f t="shared" si="18"/>
        <v>3.8453427937004377E-4</v>
      </c>
      <c r="S66" s="4">
        <f t="shared" si="19"/>
        <v>-0.23086900129701693</v>
      </c>
      <c r="Z66" s="11"/>
    </row>
    <row r="67" spans="1:26" x14ac:dyDescent="0.2">
      <c r="A67" s="2">
        <v>1</v>
      </c>
      <c r="B67" s="2">
        <v>2.49350000000004</v>
      </c>
      <c r="C67" s="2" t="s">
        <v>19</v>
      </c>
      <c r="D67" s="2">
        <v>4</v>
      </c>
      <c r="E67" s="2">
        <v>7</v>
      </c>
      <c r="F67" s="2">
        <v>1</v>
      </c>
      <c r="H67" s="2">
        <v>8.5000000000000006E-2</v>
      </c>
      <c r="I67" s="2">
        <v>0.14699999999999999</v>
      </c>
      <c r="J67" s="2">
        <v>0.39400000000000002</v>
      </c>
      <c r="K67" s="2">
        <v>0.37309644670050762</v>
      </c>
      <c r="L67" s="2">
        <f t="shared" si="20"/>
        <v>-0.98591832251919753</v>
      </c>
      <c r="M67" s="2">
        <f t="shared" si="14"/>
        <v>0.2220050604049372</v>
      </c>
      <c r="N67" s="2">
        <f t="shared" si="21"/>
        <v>-1.5050551027528167</v>
      </c>
      <c r="O67" s="2">
        <f t="shared" si="15"/>
        <v>0.24798739719910184</v>
      </c>
      <c r="P67" s="2">
        <f t="shared" si="16"/>
        <v>0.15011037527593818</v>
      </c>
      <c r="Q67" s="2">
        <f t="shared" si="17"/>
        <v>-0.84988962472406182</v>
      </c>
      <c r="R67" s="2">
        <f t="shared" si="18"/>
        <v>-0.7520126028008981</v>
      </c>
      <c r="S67" s="4">
        <f t="shared" si="19"/>
        <v>-0.62690355329949243</v>
      </c>
      <c r="Z67" s="11"/>
    </row>
    <row r="68" spans="1:26" x14ac:dyDescent="0.2">
      <c r="A68" s="2">
        <v>1</v>
      </c>
      <c r="B68" s="2">
        <v>2.5565000000001419</v>
      </c>
      <c r="C68" s="2" t="s">
        <v>17</v>
      </c>
      <c r="D68" s="2">
        <v>19</v>
      </c>
      <c r="E68" s="2">
        <v>7</v>
      </c>
      <c r="F68" s="2">
        <v>1</v>
      </c>
      <c r="H68" s="2">
        <v>0.41799999999999998</v>
      </c>
      <c r="I68" s="2">
        <v>0.82</v>
      </c>
      <c r="J68" s="2">
        <v>0.56899999999999995</v>
      </c>
      <c r="K68" s="2">
        <v>1.4411247803163449</v>
      </c>
      <c r="L68" s="2">
        <f t="shared" si="20"/>
        <v>0.36542390613196823</v>
      </c>
      <c r="M68" s="2">
        <f t="shared" si="14"/>
        <v>1.0917425323442793</v>
      </c>
      <c r="N68" s="2">
        <f t="shared" si="21"/>
        <v>8.7775073281623067E-2</v>
      </c>
      <c r="O68" s="2">
        <f t="shared" si="15"/>
        <v>1.3833310592058743</v>
      </c>
      <c r="P68" s="2">
        <f t="shared" si="16"/>
        <v>0.73818984547461364</v>
      </c>
      <c r="Q68" s="2">
        <f t="shared" si="17"/>
        <v>-0.26181015452538636</v>
      </c>
      <c r="R68" s="2">
        <f t="shared" si="18"/>
        <v>0.38333105920587424</v>
      </c>
      <c r="S68" s="4">
        <f t="shared" si="19"/>
        <v>0.4411247803163445</v>
      </c>
      <c r="Z68" s="11"/>
    </row>
    <row r="69" spans="1:26" x14ac:dyDescent="0.2">
      <c r="A69" s="2">
        <v>1</v>
      </c>
      <c r="B69" s="2">
        <v>2.5627500000000509</v>
      </c>
      <c r="C69" s="2" t="s">
        <v>19</v>
      </c>
      <c r="D69" s="2">
        <v>11</v>
      </c>
      <c r="E69" s="2">
        <v>9</v>
      </c>
      <c r="F69" s="2">
        <v>1</v>
      </c>
      <c r="H69" s="2">
        <v>0.25</v>
      </c>
      <c r="I69" s="2">
        <v>0.76</v>
      </c>
      <c r="J69" s="2">
        <v>0.65700000000000003</v>
      </c>
      <c r="K69" s="2">
        <v>1.1567732115677321</v>
      </c>
      <c r="L69" s="2">
        <f t="shared" si="20"/>
        <v>0.14563441479576619</v>
      </c>
      <c r="M69" s="2">
        <f t="shared" si="14"/>
        <v>0.65295606001452111</v>
      </c>
      <c r="N69" s="2">
        <f t="shared" si="21"/>
        <v>-0.42624544138088682</v>
      </c>
      <c r="O69" s="2">
        <f t="shared" si="15"/>
        <v>1.2821117134103226</v>
      </c>
      <c r="P69" s="2">
        <f t="shared" si="16"/>
        <v>0.44150110375275936</v>
      </c>
      <c r="Q69" s="2">
        <f t="shared" si="17"/>
        <v>-0.55849889624724069</v>
      </c>
      <c r="R69" s="2">
        <f t="shared" si="18"/>
        <v>0.28211171341032254</v>
      </c>
      <c r="S69" s="4">
        <f t="shared" si="19"/>
        <v>0.15677321156773208</v>
      </c>
      <c r="Z69" s="11"/>
    </row>
    <row r="70" spans="1:26" x14ac:dyDescent="0.2">
      <c r="A70" s="2">
        <v>1</v>
      </c>
      <c r="B70" s="2">
        <v>2.637750000000096</v>
      </c>
      <c r="C70" s="2" t="s">
        <v>17</v>
      </c>
      <c r="D70" s="2">
        <v>1</v>
      </c>
      <c r="E70" s="2">
        <v>7</v>
      </c>
      <c r="F70" s="2">
        <v>1</v>
      </c>
      <c r="H70" s="2">
        <v>0.60299999999999998</v>
      </c>
      <c r="I70" s="2">
        <v>0.84199999999999997</v>
      </c>
      <c r="J70" s="2">
        <v>0.68899999999999995</v>
      </c>
      <c r="K70" s="2">
        <v>1.2220609579100199</v>
      </c>
      <c r="L70" s="2">
        <f t="shared" si="20"/>
        <v>0.20053874322867257</v>
      </c>
      <c r="M70" s="2">
        <f t="shared" si="14"/>
        <v>1.5749300167550249</v>
      </c>
      <c r="N70" s="2">
        <f t="shared" si="21"/>
        <v>0.45421083748405217</v>
      </c>
      <c r="O70" s="2">
        <f t="shared" si="15"/>
        <v>1.4204448193309098</v>
      </c>
      <c r="P70" s="2">
        <f t="shared" si="16"/>
        <v>1.0649006622516555</v>
      </c>
      <c r="Q70" s="2">
        <f t="shared" si="17"/>
        <v>6.4900662251655541E-2</v>
      </c>
      <c r="R70" s="2">
        <f t="shared" si="18"/>
        <v>0.42044481933090994</v>
      </c>
      <c r="S70" s="4">
        <f t="shared" si="19"/>
        <v>0.22206095791001457</v>
      </c>
      <c r="Z70" s="10"/>
    </row>
    <row r="71" spans="1:26" x14ac:dyDescent="0.2">
      <c r="A71" s="2">
        <v>1</v>
      </c>
      <c r="B71" s="2">
        <v>2.796500000000151</v>
      </c>
      <c r="C71" s="2" t="s">
        <v>17</v>
      </c>
      <c r="D71" s="2">
        <v>3</v>
      </c>
      <c r="E71" s="2">
        <v>5</v>
      </c>
      <c r="F71" s="2">
        <v>1</v>
      </c>
      <c r="H71" s="2">
        <v>0.48099999999999998</v>
      </c>
      <c r="I71" s="2">
        <v>0.45200000000000001</v>
      </c>
      <c r="J71" s="2">
        <v>0.96299999999999997</v>
      </c>
      <c r="K71" s="2">
        <v>0.46936656282450678</v>
      </c>
      <c r="L71" s="2">
        <f t="shared" si="20"/>
        <v>-0.75637123196589429</v>
      </c>
      <c r="M71" s="2">
        <f t="shared" si="14"/>
        <v>1.2562874594679387</v>
      </c>
      <c r="N71" s="2">
        <f t="shared" si="21"/>
        <v>0.22816091086262802</v>
      </c>
      <c r="O71" s="2">
        <f t="shared" si="15"/>
        <v>0.76251907165982347</v>
      </c>
      <c r="P71" s="2">
        <f t="shared" si="16"/>
        <v>0.84944812362030897</v>
      </c>
      <c r="Q71" s="2">
        <f t="shared" si="17"/>
        <v>-0.15055187637969103</v>
      </c>
      <c r="R71" s="2">
        <f t="shared" si="18"/>
        <v>-0.23748092834017656</v>
      </c>
      <c r="S71" s="4">
        <f t="shared" si="19"/>
        <v>-0.53063343717549316</v>
      </c>
      <c r="Z71" s="10"/>
    </row>
    <row r="72" spans="1:26" x14ac:dyDescent="0.2">
      <c r="A72" s="2">
        <v>1</v>
      </c>
      <c r="B72" s="2">
        <v>2.9762499999999359</v>
      </c>
      <c r="C72" s="2" t="s">
        <v>17</v>
      </c>
      <c r="D72" s="2">
        <v>18</v>
      </c>
      <c r="E72" s="2">
        <v>9</v>
      </c>
      <c r="F72" s="2">
        <v>1</v>
      </c>
      <c r="H72" s="2">
        <v>0.30499999999999999</v>
      </c>
      <c r="I72" s="2">
        <v>0.60799999999999998</v>
      </c>
      <c r="J72" s="2">
        <v>0.64300000000000002</v>
      </c>
      <c r="K72" s="2">
        <v>0.94556765163297041</v>
      </c>
      <c r="L72" s="2">
        <f t="shared" si="20"/>
        <v>-5.5969842271452429E-2</v>
      </c>
      <c r="M72" s="2">
        <f t="shared" si="14"/>
        <v>0.79660639321771576</v>
      </c>
      <c r="N72" s="2">
        <f t="shared" si="21"/>
        <v>-0.22739458263572163</v>
      </c>
      <c r="O72" s="2">
        <f t="shared" si="15"/>
        <v>1.0256893707282579</v>
      </c>
      <c r="P72" s="2">
        <f t="shared" si="16"/>
        <v>0.53863134657836642</v>
      </c>
      <c r="Q72" s="2">
        <f t="shared" si="17"/>
        <v>-0.46136865342163358</v>
      </c>
      <c r="R72" s="2">
        <f t="shared" si="18"/>
        <v>2.5689370728258012E-2</v>
      </c>
      <c r="S72" s="4">
        <f t="shared" si="19"/>
        <v>-5.4432348367029593E-2</v>
      </c>
      <c r="Z72" s="10"/>
    </row>
    <row r="73" spans="1:26" x14ac:dyDescent="0.2">
      <c r="A73" s="2">
        <v>1</v>
      </c>
      <c r="B73" s="2">
        <v>2.9837500000001</v>
      </c>
      <c r="C73" s="2" t="s">
        <v>17</v>
      </c>
      <c r="D73" s="2">
        <v>2</v>
      </c>
      <c r="E73" s="2">
        <v>6</v>
      </c>
      <c r="F73" s="2">
        <v>1</v>
      </c>
      <c r="H73" s="2">
        <v>0.129</v>
      </c>
      <c r="I73" s="2">
        <v>0.748</v>
      </c>
      <c r="J73" s="2">
        <v>0.86699999999999999</v>
      </c>
      <c r="K73" s="2">
        <v>0.86274509803921573</v>
      </c>
      <c r="L73" s="2">
        <f t="shared" si="20"/>
        <v>-0.14763599880606457</v>
      </c>
      <c r="M73" s="2">
        <f t="shared" si="14"/>
        <v>0.33692532696749294</v>
      </c>
      <c r="N73" s="2">
        <f t="shared" si="21"/>
        <v>-1.087893954881461</v>
      </c>
      <c r="O73" s="2">
        <f t="shared" si="15"/>
        <v>1.2618678442512121</v>
      </c>
      <c r="P73" s="2">
        <f t="shared" si="16"/>
        <v>0.22781456953642384</v>
      </c>
      <c r="Q73" s="2">
        <f t="shared" si="17"/>
        <v>-0.77218543046357613</v>
      </c>
      <c r="R73" s="2">
        <f t="shared" si="18"/>
        <v>0.26186784425121218</v>
      </c>
      <c r="S73" s="4">
        <f t="shared" si="19"/>
        <v>-0.1372549019607843</v>
      </c>
      <c r="Z73" s="10"/>
    </row>
    <row r="74" spans="1:26" x14ac:dyDescent="0.2">
      <c r="A74" s="2">
        <v>1</v>
      </c>
      <c r="B74" s="2">
        <v>3.09375</v>
      </c>
      <c r="C74" s="2" t="s">
        <v>17</v>
      </c>
      <c r="D74" s="2">
        <v>13</v>
      </c>
      <c r="E74" s="2">
        <v>6</v>
      </c>
      <c r="F74" s="2">
        <v>1</v>
      </c>
      <c r="H74" s="2">
        <v>0.46899999999999997</v>
      </c>
      <c r="I74" s="2">
        <v>0.71399999999999997</v>
      </c>
      <c r="J74" s="2">
        <v>0.48899999999999999</v>
      </c>
      <c r="K74" s="2">
        <v>1.4601226993865031</v>
      </c>
      <c r="L74" s="2">
        <f t="shared" si="20"/>
        <v>0.37852047286471235</v>
      </c>
      <c r="M74" s="2">
        <f t="shared" si="14"/>
        <v>1.2249455685872415</v>
      </c>
      <c r="N74" s="2">
        <f t="shared" si="21"/>
        <v>0.202896409203146</v>
      </c>
      <c r="O74" s="2">
        <f t="shared" si="15"/>
        <v>1.2045102149670661</v>
      </c>
      <c r="P74" s="2">
        <f t="shared" si="16"/>
        <v>0.82825607064017648</v>
      </c>
      <c r="Q74" s="2">
        <f t="shared" si="17"/>
        <v>-0.17174392935982349</v>
      </c>
      <c r="R74" s="2">
        <f t="shared" si="18"/>
        <v>0.20451021496706612</v>
      </c>
      <c r="S74" s="4">
        <f t="shared" si="19"/>
        <v>0.46012269938650302</v>
      </c>
      <c r="Z74" s="10"/>
    </row>
    <row r="75" spans="1:26" x14ac:dyDescent="0.2">
      <c r="A75" s="2">
        <v>1</v>
      </c>
      <c r="B75" s="2">
        <v>3.147249999999985</v>
      </c>
      <c r="C75" s="2" t="s">
        <v>19</v>
      </c>
      <c r="D75" s="2">
        <v>11</v>
      </c>
      <c r="E75" s="2">
        <v>8</v>
      </c>
      <c r="F75" s="2">
        <v>1</v>
      </c>
      <c r="H75" s="2">
        <v>0.34699999999999998</v>
      </c>
      <c r="I75" s="2">
        <v>0.65300000000000002</v>
      </c>
      <c r="J75" s="2">
        <v>0.13</v>
      </c>
      <c r="K75" s="2">
        <v>5.023076923076923</v>
      </c>
      <c r="L75" s="2">
        <f t="shared" si="20"/>
        <v>1.6140426788208486</v>
      </c>
      <c r="M75" s="2">
        <f t="shared" si="14"/>
        <v>0.90630301130015545</v>
      </c>
      <c r="N75" s="2">
        <f t="shared" si="21"/>
        <v>-9.8381579296273905E-2</v>
      </c>
      <c r="O75" s="2">
        <f t="shared" si="15"/>
        <v>1.1016038800749219</v>
      </c>
      <c r="P75" s="2">
        <f t="shared" si="16"/>
        <v>0.61280353200882998</v>
      </c>
      <c r="Q75" s="2">
        <f t="shared" si="17"/>
        <v>-0.38719646799117008</v>
      </c>
      <c r="R75" s="2">
        <f t="shared" si="18"/>
        <v>0.10160388007492191</v>
      </c>
      <c r="S75" s="4">
        <f t="shared" si="19"/>
        <v>4.023076923076923</v>
      </c>
      <c r="Z75" s="11"/>
    </row>
    <row r="76" spans="1:26" x14ac:dyDescent="0.2">
      <c r="A76" s="2">
        <v>1</v>
      </c>
      <c r="B76" s="2">
        <v>3.4739999999999331</v>
      </c>
      <c r="C76" s="2" t="s">
        <v>19</v>
      </c>
      <c r="D76" s="2">
        <v>7</v>
      </c>
      <c r="E76" s="2">
        <v>7</v>
      </c>
      <c r="F76" s="2">
        <v>1</v>
      </c>
      <c r="H76" s="2">
        <v>0.39200000000000002</v>
      </c>
      <c r="I76" s="2">
        <v>0.41799999999999998</v>
      </c>
      <c r="J76" s="2">
        <v>0.48699999999999999</v>
      </c>
      <c r="K76" s="2">
        <v>0.85831622176591371</v>
      </c>
      <c r="L76" s="2">
        <f t="shared" si="20"/>
        <v>-0.15278269055783353</v>
      </c>
      <c r="M76" s="2">
        <f t="shared" si="14"/>
        <v>1.0238351021027692</v>
      </c>
      <c r="N76" s="2">
        <f t="shared" si="21"/>
        <v>2.3555480547329356E-2</v>
      </c>
      <c r="O76" s="2">
        <f t="shared" si="15"/>
        <v>0.70516144237567735</v>
      </c>
      <c r="P76" s="2">
        <f t="shared" si="16"/>
        <v>0.69227373068432674</v>
      </c>
      <c r="Q76" s="2">
        <f t="shared" si="17"/>
        <v>-0.30772626931567332</v>
      </c>
      <c r="R76" s="2">
        <f t="shared" si="18"/>
        <v>-0.29483855762432265</v>
      </c>
      <c r="S76" s="4">
        <f t="shared" si="19"/>
        <v>-0.14168377823408626</v>
      </c>
      <c r="Z76" s="11"/>
    </row>
    <row r="77" spans="1:26" x14ac:dyDescent="0.2">
      <c r="A77" s="2">
        <v>1</v>
      </c>
      <c r="B77" s="2">
        <v>3.5137500000000732</v>
      </c>
      <c r="C77" s="2" t="s">
        <v>17</v>
      </c>
      <c r="D77" s="2">
        <v>20</v>
      </c>
      <c r="E77" s="2">
        <v>6</v>
      </c>
      <c r="F77" s="2">
        <v>1</v>
      </c>
      <c r="H77" s="2">
        <v>5.0999999999999997E-2</v>
      </c>
      <c r="I77" s="2">
        <v>2E-3</v>
      </c>
      <c r="J77" s="2">
        <v>0.70099999999999996</v>
      </c>
      <c r="K77" s="2">
        <v>2.8530670470756059E-3</v>
      </c>
      <c r="L77" s="2">
        <f t="shared" si="20"/>
        <v>-5.8593607064746447</v>
      </c>
      <c r="M77" s="2">
        <f t="shared" si="14"/>
        <v>0.13320303624296231</v>
      </c>
      <c r="N77" s="2">
        <f t="shared" si="21"/>
        <v>-2.0158807265188075</v>
      </c>
      <c r="O77" s="2">
        <f t="shared" si="15"/>
        <v>3.3739781931850592E-3</v>
      </c>
      <c r="P77" s="2">
        <f t="shared" si="16"/>
        <v>9.0066225165562896E-2</v>
      </c>
      <c r="Q77" s="2">
        <f t="shared" si="17"/>
        <v>-0.90993377483443705</v>
      </c>
      <c r="R77" s="2">
        <f t="shared" si="18"/>
        <v>-0.99662602180681492</v>
      </c>
      <c r="S77" s="4">
        <f t="shared" si="19"/>
        <v>-0.99714693295292434</v>
      </c>
      <c r="Z77" s="11"/>
    </row>
    <row r="78" spans="1:26" x14ac:dyDescent="0.2">
      <c r="A78" s="2">
        <v>1</v>
      </c>
      <c r="B78" s="2">
        <v>3.5699999999999359</v>
      </c>
      <c r="C78" s="2" t="s">
        <v>19</v>
      </c>
      <c r="D78" s="2">
        <v>8</v>
      </c>
      <c r="E78" s="2">
        <v>4</v>
      </c>
      <c r="F78" s="2">
        <v>1</v>
      </c>
      <c r="H78" s="2">
        <v>0.191</v>
      </c>
      <c r="I78" s="2">
        <v>0.5</v>
      </c>
      <c r="J78" s="2">
        <v>0.63700000000000001</v>
      </c>
      <c r="K78" s="2">
        <v>0.78492935635792782</v>
      </c>
      <c r="L78" s="2">
        <f t="shared" si="20"/>
        <v>-0.24216155714997156</v>
      </c>
      <c r="M78" s="2">
        <f t="shared" si="14"/>
        <v>0.49885842985109413</v>
      </c>
      <c r="N78" s="2">
        <f t="shared" si="21"/>
        <v>-0.6954329311965034</v>
      </c>
      <c r="O78" s="2">
        <f t="shared" si="15"/>
        <v>0.8434945482962648</v>
      </c>
      <c r="P78" s="2">
        <f t="shared" si="16"/>
        <v>0.33730684326710814</v>
      </c>
      <c r="Q78" s="2">
        <f t="shared" si="17"/>
        <v>-0.66269315673289186</v>
      </c>
      <c r="R78" s="2">
        <f t="shared" si="18"/>
        <v>-0.15650545170373517</v>
      </c>
      <c r="S78" s="4">
        <f t="shared" si="19"/>
        <v>-0.21507064364207223</v>
      </c>
      <c r="Z78" s="11"/>
    </row>
    <row r="79" spans="1:26" x14ac:dyDescent="0.2">
      <c r="A79" s="2">
        <v>1</v>
      </c>
      <c r="B79" s="2">
        <v>3.5862500000000641</v>
      </c>
      <c r="C79" s="2" t="s">
        <v>17</v>
      </c>
      <c r="D79" s="2">
        <v>1</v>
      </c>
      <c r="E79" s="2">
        <v>6</v>
      </c>
      <c r="F79" s="2">
        <v>1</v>
      </c>
      <c r="H79" s="2">
        <v>0.66700000000000004</v>
      </c>
      <c r="I79" s="2">
        <v>0.75700000000000001</v>
      </c>
      <c r="J79" s="2">
        <v>0.70699999999999996</v>
      </c>
      <c r="K79" s="2">
        <v>1.0707213578500709</v>
      </c>
      <c r="L79" s="2">
        <f t="shared" si="20"/>
        <v>6.8332587540876233E-2</v>
      </c>
      <c r="M79" s="2">
        <f t="shared" si="14"/>
        <v>1.7420867681187424</v>
      </c>
      <c r="N79" s="2">
        <f t="shared" si="21"/>
        <v>0.55508368667249053</v>
      </c>
      <c r="O79" s="2">
        <f t="shared" si="15"/>
        <v>1.2770507461205449</v>
      </c>
      <c r="P79" s="2">
        <f t="shared" si="16"/>
        <v>1.1779249448123621</v>
      </c>
      <c r="Q79" s="2">
        <f t="shared" si="17"/>
        <v>0.17792494481236204</v>
      </c>
      <c r="R79" s="2">
        <f t="shared" si="18"/>
        <v>0.27705074612054498</v>
      </c>
      <c r="S79" s="4">
        <f t="shared" si="19"/>
        <v>7.072135785007079E-2</v>
      </c>
      <c r="Z79" s="12"/>
    </row>
    <row r="80" spans="1:26" x14ac:dyDescent="0.2">
      <c r="A80" s="2">
        <v>1</v>
      </c>
      <c r="B80" s="2">
        <v>3.7317500000001469</v>
      </c>
      <c r="C80" s="2" t="s">
        <v>19</v>
      </c>
      <c r="D80" s="2">
        <v>11</v>
      </c>
      <c r="E80" s="2">
        <v>7</v>
      </c>
      <c r="F80" s="2">
        <v>1</v>
      </c>
      <c r="H80" s="2">
        <v>0.13100000000000001</v>
      </c>
      <c r="I80" s="2">
        <v>0.34300000000000003</v>
      </c>
      <c r="J80" s="2">
        <v>0.68600000000000005</v>
      </c>
      <c r="K80" s="2">
        <v>0.5</v>
      </c>
      <c r="L80" s="2">
        <f t="shared" si="20"/>
        <v>-0.69314718055994529</v>
      </c>
      <c r="M80" s="2">
        <f t="shared" si="14"/>
        <v>0.34214897544760908</v>
      </c>
      <c r="N80" s="2">
        <f t="shared" si="21"/>
        <v>-1.0725090360419816</v>
      </c>
      <c r="O80" s="2">
        <f t="shared" si="15"/>
        <v>0.57863726013123773</v>
      </c>
      <c r="P80" s="2">
        <f t="shared" si="16"/>
        <v>0.23134657836644593</v>
      </c>
      <c r="Q80" s="2">
        <f t="shared" si="17"/>
        <v>-0.7686534216335541</v>
      </c>
      <c r="R80" s="2">
        <f t="shared" si="18"/>
        <v>-0.42136273986876227</v>
      </c>
      <c r="S80" s="4">
        <f t="shared" si="19"/>
        <v>-0.5</v>
      </c>
      <c r="Z80" s="11"/>
    </row>
    <row r="81" spans="1:26" x14ac:dyDescent="0.2">
      <c r="A81" s="2">
        <v>1</v>
      </c>
      <c r="B81" s="2">
        <v>3.8675000000000641</v>
      </c>
      <c r="C81" s="2" t="s">
        <v>17</v>
      </c>
      <c r="D81" s="2">
        <v>19</v>
      </c>
      <c r="E81" s="2">
        <v>6</v>
      </c>
      <c r="F81" s="2">
        <v>1</v>
      </c>
      <c r="H81" s="2">
        <v>0.19500000000000001</v>
      </c>
      <c r="I81" s="2">
        <v>0.749</v>
      </c>
      <c r="J81" s="2">
        <v>0.82899999999999996</v>
      </c>
      <c r="K81" s="2">
        <v>0.90349819059107361</v>
      </c>
      <c r="L81" s="2">
        <f t="shared" si="20"/>
        <v>-0.10148117161807546</v>
      </c>
      <c r="M81" s="2">
        <f t="shared" si="14"/>
        <v>0.50930572681132658</v>
      </c>
      <c r="N81" s="2">
        <f t="shared" si="21"/>
        <v>-0.67470680067938626</v>
      </c>
      <c r="O81" s="2">
        <f t="shared" si="15"/>
        <v>1.2635548333478048</v>
      </c>
      <c r="P81" s="2">
        <f t="shared" si="16"/>
        <v>0.3443708609271523</v>
      </c>
      <c r="Q81" s="2">
        <f t="shared" si="17"/>
        <v>-0.6556291390728477</v>
      </c>
      <c r="R81" s="2">
        <f t="shared" si="18"/>
        <v>0.26355483334780472</v>
      </c>
      <c r="S81" s="4">
        <f t="shared" si="19"/>
        <v>-9.6501809408926373E-2</v>
      </c>
      <c r="Z81" s="11"/>
    </row>
    <row r="82" spans="1:26" x14ac:dyDescent="0.2">
      <c r="A82" s="2">
        <v>1</v>
      </c>
      <c r="B82" s="2">
        <v>4.2792500000000473</v>
      </c>
      <c r="C82" s="2" t="s">
        <v>17</v>
      </c>
      <c r="D82" s="2">
        <v>2</v>
      </c>
      <c r="E82" s="2">
        <v>5</v>
      </c>
      <c r="F82" s="2">
        <v>1</v>
      </c>
      <c r="H82" s="2">
        <v>0.221</v>
      </c>
      <c r="I82" s="2">
        <v>0.52800000000000002</v>
      </c>
      <c r="J82" s="2">
        <v>7.0000000000000001E-3</v>
      </c>
      <c r="K82" s="2">
        <v>75.428571428571431</v>
      </c>
      <c r="L82" s="2">
        <f t="shared" si="20"/>
        <v>4.3231861346509479</v>
      </c>
      <c r="M82" s="2">
        <f t="shared" si="14"/>
        <v>0.57721315705283671</v>
      </c>
      <c r="N82" s="2">
        <f t="shared" si="21"/>
        <v>-0.54954365772538039</v>
      </c>
      <c r="O82" s="2">
        <f t="shared" si="15"/>
        <v>0.89073024300085568</v>
      </c>
      <c r="P82" s="2">
        <f t="shared" si="16"/>
        <v>0.39028697571743926</v>
      </c>
      <c r="Q82" s="2">
        <f t="shared" si="17"/>
        <v>-0.6097130242825608</v>
      </c>
      <c r="R82" s="2">
        <f t="shared" si="18"/>
        <v>-0.10926975699914429</v>
      </c>
      <c r="S82" s="4">
        <f t="shared" si="19"/>
        <v>74.428571428571431</v>
      </c>
      <c r="Z82" s="10"/>
    </row>
    <row r="83" spans="1:26" x14ac:dyDescent="0.2">
      <c r="A83" s="2">
        <v>1</v>
      </c>
      <c r="B83" s="2">
        <v>4.2825000000000273</v>
      </c>
      <c r="C83" s="2" t="s">
        <v>19</v>
      </c>
      <c r="D83" s="2">
        <v>4</v>
      </c>
      <c r="E83" s="2">
        <v>6</v>
      </c>
      <c r="F83" s="2">
        <v>1</v>
      </c>
      <c r="H83" s="2">
        <v>0.309</v>
      </c>
      <c r="I83" s="2">
        <v>0.65700000000000003</v>
      </c>
      <c r="J83" s="2">
        <v>0.65400000000000003</v>
      </c>
      <c r="K83" s="2">
        <v>1.0045871559633031</v>
      </c>
      <c r="L83" s="2">
        <f t="shared" si="20"/>
        <v>4.5766670274121147E-3</v>
      </c>
      <c r="M83" s="2">
        <f t="shared" si="14"/>
        <v>0.80705369017794826</v>
      </c>
      <c r="N83" s="2">
        <f t="shared" si="21"/>
        <v>-0.21436508234538759</v>
      </c>
      <c r="O83" s="2">
        <f t="shared" si="15"/>
        <v>1.1083518364612921</v>
      </c>
      <c r="P83" s="2">
        <f t="shared" si="16"/>
        <v>0.54569536423841059</v>
      </c>
      <c r="Q83" s="2">
        <f t="shared" si="17"/>
        <v>-0.45430463576158941</v>
      </c>
      <c r="R83" s="2">
        <f t="shared" si="18"/>
        <v>0.10835183646129204</v>
      </c>
      <c r="S83" s="4">
        <f t="shared" si="19"/>
        <v>4.587155963302756E-3</v>
      </c>
      <c r="Z83" s="11"/>
    </row>
    <row r="84" spans="1:26" x14ac:dyDescent="0.2">
      <c r="A84" s="2">
        <v>1</v>
      </c>
      <c r="B84" s="2">
        <v>4.3162500000000819</v>
      </c>
      <c r="C84" s="2" t="s">
        <v>19</v>
      </c>
      <c r="D84" s="2">
        <v>11</v>
      </c>
      <c r="E84" s="2">
        <v>6</v>
      </c>
      <c r="F84" s="2">
        <v>1</v>
      </c>
      <c r="H84" s="2">
        <v>8.4000000000000005E-2</v>
      </c>
      <c r="I84" s="2">
        <v>0.53800000000000003</v>
      </c>
      <c r="J84" s="2">
        <v>0.11</v>
      </c>
      <c r="K84" s="2">
        <v>4.8909090909090924</v>
      </c>
      <c r="L84" s="2">
        <f t="shared" si="20"/>
        <v>1.5873781943693686</v>
      </c>
      <c r="M84" s="2">
        <f t="shared" si="14"/>
        <v>0.21939323616487916</v>
      </c>
      <c r="N84" s="2">
        <f t="shared" si="21"/>
        <v>-1.5168895603998194</v>
      </c>
      <c r="O84" s="2">
        <f t="shared" si="15"/>
        <v>0.90760013396678096</v>
      </c>
      <c r="P84" s="2">
        <f t="shared" si="16"/>
        <v>0.14834437086092717</v>
      </c>
      <c r="Q84" s="2">
        <f t="shared" si="17"/>
        <v>-0.85165562913907278</v>
      </c>
      <c r="R84" s="2">
        <f t="shared" si="18"/>
        <v>-9.239986603321898E-2</v>
      </c>
      <c r="S84" s="4">
        <f t="shared" si="19"/>
        <v>3.8909090909090915</v>
      </c>
      <c r="Z84" s="11"/>
    </row>
    <row r="85" spans="1:26" x14ac:dyDescent="0.2">
      <c r="A85" s="2">
        <v>1</v>
      </c>
      <c r="B85" s="2">
        <v>4.4737500000001091</v>
      </c>
      <c r="C85" s="2" t="s">
        <v>17</v>
      </c>
      <c r="D85" s="2">
        <v>18</v>
      </c>
      <c r="E85" s="2">
        <v>8</v>
      </c>
      <c r="F85" s="2">
        <v>1</v>
      </c>
      <c r="H85" s="2">
        <v>0.252</v>
      </c>
      <c r="I85" s="2">
        <v>0.69099999999999995</v>
      </c>
      <c r="J85" s="2">
        <v>0.81</v>
      </c>
      <c r="K85" s="2">
        <v>0.8530864197530863</v>
      </c>
      <c r="L85" s="2">
        <f t="shared" si="20"/>
        <v>-0.1588944238988147</v>
      </c>
      <c r="M85" s="2">
        <f t="shared" si="14"/>
        <v>0.65817970849463736</v>
      </c>
      <c r="N85" s="2">
        <f t="shared" si="21"/>
        <v>-0.41827727173170981</v>
      </c>
      <c r="O85" s="2">
        <f t="shared" si="15"/>
        <v>1.1657094657454379</v>
      </c>
      <c r="P85" s="2">
        <f t="shared" si="16"/>
        <v>0.44503311258278144</v>
      </c>
      <c r="Q85" s="2">
        <f t="shared" si="17"/>
        <v>-0.55496688741721856</v>
      </c>
      <c r="R85" s="2">
        <f t="shared" si="18"/>
        <v>0.16570946574543791</v>
      </c>
      <c r="S85" s="4">
        <f t="shared" si="19"/>
        <v>-0.1469135802469137</v>
      </c>
      <c r="Z85" s="10"/>
    </row>
    <row r="86" spans="1:26" x14ac:dyDescent="0.2">
      <c r="A86" s="2">
        <v>1</v>
      </c>
      <c r="B86" s="2">
        <v>4.5262500000001182</v>
      </c>
      <c r="C86" s="2" t="s">
        <v>19</v>
      </c>
      <c r="D86" s="2">
        <v>1</v>
      </c>
      <c r="E86" s="2">
        <v>6</v>
      </c>
      <c r="F86" s="2">
        <v>1</v>
      </c>
      <c r="H86" s="2">
        <v>0.32400000000000001</v>
      </c>
      <c r="I86" s="2">
        <v>0.90500000000000003</v>
      </c>
      <c r="J86" s="2">
        <v>0.83799999999999997</v>
      </c>
      <c r="K86" s="2">
        <v>1.079952267303103</v>
      </c>
      <c r="L86" s="2">
        <f t="shared" si="20"/>
        <v>7.6916843217843436E-2</v>
      </c>
      <c r="M86" s="2">
        <f t="shared" si="14"/>
        <v>0.84623105377881958</v>
      </c>
      <c r="N86" s="2">
        <f t="shared" si="21"/>
        <v>-0.16696284345080362</v>
      </c>
      <c r="O86" s="2">
        <f t="shared" si="15"/>
        <v>1.5267251324162394</v>
      </c>
      <c r="P86" s="2">
        <f t="shared" si="16"/>
        <v>0.57218543046357617</v>
      </c>
      <c r="Q86" s="2">
        <f t="shared" si="17"/>
        <v>-0.42781456953642383</v>
      </c>
      <c r="R86" s="2">
        <f t="shared" si="18"/>
        <v>0.52672513241623942</v>
      </c>
      <c r="S86" s="4">
        <f t="shared" si="19"/>
        <v>7.9952267303102703E-2</v>
      </c>
      <c r="Z86" s="11"/>
    </row>
    <row r="87" spans="1:26" x14ac:dyDescent="0.2">
      <c r="A87" s="2">
        <v>1</v>
      </c>
      <c r="B87" s="2">
        <v>4.5347500000000309</v>
      </c>
      <c r="C87" s="2" t="s">
        <v>17</v>
      </c>
      <c r="D87" s="2">
        <v>1</v>
      </c>
      <c r="E87" s="2">
        <v>5</v>
      </c>
      <c r="F87" s="2">
        <v>1</v>
      </c>
      <c r="H87" s="2">
        <v>0.46100000000000002</v>
      </c>
      <c r="I87" s="2">
        <v>7.0000000000000001E-3</v>
      </c>
      <c r="J87" s="2">
        <v>1.0009999999999999</v>
      </c>
      <c r="K87" s="2">
        <v>6.9930069930069939E-3</v>
      </c>
      <c r="L87" s="2">
        <f t="shared" si="20"/>
        <v>-4.962844630259907</v>
      </c>
      <c r="M87" s="2">
        <f t="shared" si="14"/>
        <v>1.2040509746667771</v>
      </c>
      <c r="N87" s="2">
        <f t="shared" si="21"/>
        <v>0.18569168375351544</v>
      </c>
      <c r="O87" s="2">
        <f t="shared" si="15"/>
        <v>1.1808923676147708E-2</v>
      </c>
      <c r="P87" s="2">
        <f t="shared" si="16"/>
        <v>0.81412803532008826</v>
      </c>
      <c r="Q87" s="2">
        <f t="shared" si="17"/>
        <v>-0.18587196467991171</v>
      </c>
      <c r="R87" s="2">
        <f t="shared" si="18"/>
        <v>-0.98819107632385228</v>
      </c>
      <c r="S87" s="4">
        <f t="shared" si="19"/>
        <v>-0.99300699300699302</v>
      </c>
      <c r="Z87" s="12"/>
    </row>
    <row r="88" spans="1:26" x14ac:dyDescent="0.2">
      <c r="A88" s="2">
        <v>1</v>
      </c>
      <c r="B88" s="2">
        <v>4.6412500000001273</v>
      </c>
      <c r="C88" s="2" t="s">
        <v>17</v>
      </c>
      <c r="D88" s="2">
        <v>13</v>
      </c>
      <c r="E88" s="2">
        <v>5</v>
      </c>
      <c r="F88" s="2">
        <v>1</v>
      </c>
      <c r="H88" s="2">
        <v>0.108</v>
      </c>
      <c r="I88" s="2">
        <v>4.2000000000000003E-2</v>
      </c>
      <c r="J88" s="2">
        <v>7.0000000000000001E-3</v>
      </c>
      <c r="K88" s="2">
        <v>6</v>
      </c>
      <c r="L88" s="2">
        <f t="shared" si="20"/>
        <v>1.791759469228055</v>
      </c>
      <c r="M88" s="2">
        <f t="shared" si="14"/>
        <v>0.2820770179262731</v>
      </c>
      <c r="N88" s="2">
        <f t="shared" si="21"/>
        <v>-1.2655751321189137</v>
      </c>
      <c r="O88" s="2">
        <f t="shared" si="15"/>
        <v>7.0853542056886251E-2</v>
      </c>
      <c r="P88" s="2">
        <f t="shared" si="16"/>
        <v>0.19072847682119204</v>
      </c>
      <c r="Q88" s="2">
        <f t="shared" si="17"/>
        <v>-0.80927152317880802</v>
      </c>
      <c r="R88" s="2">
        <f t="shared" si="18"/>
        <v>-0.92914645794311368</v>
      </c>
      <c r="S88" s="4">
        <f t="shared" si="19"/>
        <v>5</v>
      </c>
      <c r="Z88" s="10"/>
    </row>
    <row r="89" spans="1:26" x14ac:dyDescent="0.2">
      <c r="A89" s="2">
        <v>1</v>
      </c>
      <c r="B89" s="2">
        <v>4.8134999999999764</v>
      </c>
      <c r="C89" s="2" t="s">
        <v>19</v>
      </c>
      <c r="D89" s="2">
        <v>18</v>
      </c>
      <c r="E89" s="2">
        <v>4</v>
      </c>
      <c r="F89" s="2">
        <v>1</v>
      </c>
      <c r="H89" s="2">
        <v>0.73299999999999998</v>
      </c>
      <c r="I89" s="2">
        <v>0.60399999999999998</v>
      </c>
      <c r="J89" s="2">
        <v>0.34300000000000003</v>
      </c>
      <c r="K89" s="2">
        <v>1.7609329446064139</v>
      </c>
      <c r="L89" s="2">
        <f t="shared" si="20"/>
        <v>0.56584375076887494</v>
      </c>
      <c r="M89" s="2">
        <f t="shared" si="14"/>
        <v>1.9144671679625762</v>
      </c>
      <c r="N89" s="2">
        <f t="shared" si="21"/>
        <v>0.64943934264351844</v>
      </c>
      <c r="O89" s="2">
        <f t="shared" si="15"/>
        <v>1.0189414143418878</v>
      </c>
      <c r="P89" s="2">
        <f t="shared" si="16"/>
        <v>1.2944812362030904</v>
      </c>
      <c r="Q89" s="2">
        <f t="shared" si="17"/>
        <v>0.29448123620309041</v>
      </c>
      <c r="R89" s="2">
        <f t="shared" si="18"/>
        <v>1.8941414341887886E-2</v>
      </c>
      <c r="S89" s="4">
        <f t="shared" si="19"/>
        <v>0.76093294460641381</v>
      </c>
      <c r="Z89" s="11"/>
    </row>
    <row r="90" spans="1:26" x14ac:dyDescent="0.2">
      <c r="A90" s="2">
        <v>1</v>
      </c>
      <c r="B90" s="2">
        <v>4.9007500000000164</v>
      </c>
      <c r="C90" s="2" t="s">
        <v>19</v>
      </c>
      <c r="D90" s="2">
        <v>11</v>
      </c>
      <c r="E90" s="2">
        <v>5</v>
      </c>
      <c r="F90" s="2">
        <v>1</v>
      </c>
      <c r="H90" s="2">
        <v>0.01</v>
      </c>
      <c r="I90" s="2">
        <v>0.20499999999999999</v>
      </c>
      <c r="J90" s="2">
        <v>0.503</v>
      </c>
      <c r="K90" s="2">
        <v>0.40755467196819078</v>
      </c>
      <c r="L90" s="2">
        <f t="shared" si="20"/>
        <v>-0.89758019096133124</v>
      </c>
      <c r="M90" s="2">
        <f t="shared" si="14"/>
        <v>2.611824240058085E-2</v>
      </c>
      <c r="N90" s="2">
        <f t="shared" si="21"/>
        <v>-3.6451212662490873</v>
      </c>
      <c r="O90" s="2">
        <f t="shared" si="15"/>
        <v>0.34583276480146857</v>
      </c>
      <c r="P90" s="2">
        <f t="shared" si="16"/>
        <v>1.7660044150110375E-2</v>
      </c>
      <c r="Q90" s="2">
        <f t="shared" si="17"/>
        <v>-0.98233995584988965</v>
      </c>
      <c r="R90" s="2">
        <f t="shared" si="18"/>
        <v>-0.65416723519853148</v>
      </c>
      <c r="S90" s="4">
        <f t="shared" si="19"/>
        <v>-0.59244532803180927</v>
      </c>
      <c r="Z90" s="11"/>
    </row>
    <row r="91" spans="1:26" x14ac:dyDescent="0.2">
      <c r="A91" s="2">
        <v>1</v>
      </c>
      <c r="B91" s="2">
        <v>4.9355000000000473</v>
      </c>
      <c r="C91" s="2" t="s">
        <v>17</v>
      </c>
      <c r="D91" s="2">
        <v>3</v>
      </c>
      <c r="E91" s="2">
        <v>4</v>
      </c>
      <c r="F91" s="2">
        <v>1</v>
      </c>
      <c r="H91" s="2">
        <v>2.3E-2</v>
      </c>
      <c r="I91" s="2">
        <v>0.5</v>
      </c>
      <c r="J91" s="2">
        <v>1.097</v>
      </c>
      <c r="K91" s="2">
        <v>0.45578851412944388</v>
      </c>
      <c r="L91" s="2">
        <f t="shared" si="20"/>
        <v>-0.78572636185303868</v>
      </c>
      <c r="M91" s="2">
        <f t="shared" si="14"/>
        <v>6.0071957521335935E-2</v>
      </c>
      <c r="N91" s="2">
        <f t="shared" si="21"/>
        <v>-2.8122121433139835</v>
      </c>
      <c r="O91" s="2">
        <f t="shared" si="15"/>
        <v>0.8434945482962648</v>
      </c>
      <c r="P91" s="2">
        <f t="shared" si="16"/>
        <v>4.061810154525386E-2</v>
      </c>
      <c r="Q91" s="2">
        <f t="shared" si="17"/>
        <v>-0.95938189845474608</v>
      </c>
      <c r="R91" s="2">
        <f t="shared" si="18"/>
        <v>-0.15650545170373517</v>
      </c>
      <c r="S91" s="4">
        <f t="shared" si="19"/>
        <v>-0.54421148587055601</v>
      </c>
      <c r="Z91" s="10"/>
    </row>
    <row r="92" spans="1:26" x14ac:dyDescent="0.2">
      <c r="A92" s="2">
        <v>1</v>
      </c>
      <c r="B92" s="2">
        <v>5.0052499999999327</v>
      </c>
      <c r="C92" s="2" t="s">
        <v>17</v>
      </c>
      <c r="D92" s="2">
        <v>20</v>
      </c>
      <c r="E92" s="2">
        <v>5</v>
      </c>
      <c r="F92" s="2">
        <v>1</v>
      </c>
      <c r="H92" s="2">
        <v>0.40100000000000002</v>
      </c>
      <c r="I92" s="2">
        <v>0.754</v>
      </c>
      <c r="J92" s="2">
        <v>0.79700000000000004</v>
      </c>
      <c r="K92" s="2">
        <v>0.94604767879548302</v>
      </c>
      <c r="L92" s="2">
        <f t="shared" si="20"/>
        <v>-5.5462310782259015E-2</v>
      </c>
      <c r="M92" s="2">
        <f t="shared" ref="M92:M123" si="22">AVERAGE(H92/G$16, H92/G$17, H92/G$18, H92/G$19, H92/G$20, H92/G$21, H92/G$22, H92/G$23, H92/G$24, H92/G$25, H92/G$26, H92/G$27)</f>
        <v>1.0473415202632921</v>
      </c>
      <c r="N92" s="2">
        <f t="shared" si="21"/>
        <v>4.6255068063436135E-2</v>
      </c>
      <c r="O92" s="2">
        <f t="shared" ref="O92:O123" si="23">I92/AVERAGE(J$2:J$15,J$28:J$149)</f>
        <v>1.2719897788307675</v>
      </c>
      <c r="P92" s="2">
        <f t="shared" ref="P92:P123" si="24">H92/AVERAGE(G$16:G$27)</f>
        <v>0.70816777041942602</v>
      </c>
      <c r="Q92" s="2">
        <f t="shared" ref="Q92:Q123" si="25">(H92 - AVERAGE(G$16:G$27))/AVERAGE(G$16:G$27)</f>
        <v>-0.29183222958057398</v>
      </c>
      <c r="R92" s="2">
        <f t="shared" ref="R92:R123" si="26">(I92-AVERAGE(J$2:J$15,J$28:J$149))/AVERAGE(J$2:J$15,J$28:J$149)</f>
        <v>0.27198977883076736</v>
      </c>
      <c r="S92" s="4">
        <f t="shared" ref="S92:S123" si="27">(I92-J92)/J92</f>
        <v>-5.3952321204516984E-2</v>
      </c>
      <c r="Z92" s="11"/>
    </row>
    <row r="93" spans="1:26" x14ac:dyDescent="0.2">
      <c r="A93" s="2">
        <v>1</v>
      </c>
      <c r="B93" s="2">
        <v>5.0299999999999727</v>
      </c>
      <c r="C93" s="2" t="s">
        <v>19</v>
      </c>
      <c r="D93" s="2">
        <v>7</v>
      </c>
      <c r="E93" s="2">
        <v>6</v>
      </c>
      <c r="F93" s="2">
        <v>1</v>
      </c>
      <c r="H93" s="2">
        <v>0.41</v>
      </c>
      <c r="I93" s="2">
        <v>0.77600000000000002</v>
      </c>
      <c r="J93" s="2">
        <v>0.57699999999999996</v>
      </c>
      <c r="K93" s="2">
        <v>1.3448873483535531</v>
      </c>
      <c r="L93" s="2">
        <f t="shared" si="20"/>
        <v>0.29631025367511932</v>
      </c>
      <c r="M93" s="2">
        <f t="shared" si="22"/>
        <v>1.0708479384238148</v>
      </c>
      <c r="N93" s="2">
        <f t="shared" si="21"/>
        <v>6.8450800455220354E-2</v>
      </c>
      <c r="O93" s="2">
        <f t="shared" si="23"/>
        <v>1.309103538955803</v>
      </c>
      <c r="P93" s="2">
        <f t="shared" si="24"/>
        <v>0.72406181015452531</v>
      </c>
      <c r="Q93" s="2">
        <f t="shared" si="25"/>
        <v>-0.27593818984547469</v>
      </c>
      <c r="R93" s="2">
        <f t="shared" si="26"/>
        <v>0.30910353895580306</v>
      </c>
      <c r="S93" s="4">
        <f t="shared" si="27"/>
        <v>0.344887348353553</v>
      </c>
      <c r="Z93" s="11"/>
    </row>
    <row r="94" spans="1:26" x14ac:dyDescent="0.2">
      <c r="A94" s="2">
        <v>1</v>
      </c>
      <c r="B94" s="2">
        <v>5.1784999999999846</v>
      </c>
      <c r="C94" s="2" t="s">
        <v>17</v>
      </c>
      <c r="D94" s="2">
        <v>19</v>
      </c>
      <c r="E94" s="2">
        <v>5</v>
      </c>
      <c r="F94" s="2">
        <v>1</v>
      </c>
      <c r="H94" s="2">
        <v>0.01</v>
      </c>
      <c r="I94" s="2">
        <v>0.81299999999999994</v>
      </c>
      <c r="J94" s="2">
        <v>0.79</v>
      </c>
      <c r="K94" s="2">
        <v>1.0291139240506331</v>
      </c>
      <c r="L94" s="2">
        <f t="shared" si="20"/>
        <v>2.8698164086743565E-2</v>
      </c>
      <c r="M94" s="2">
        <f t="shared" si="22"/>
        <v>2.611824240058085E-2</v>
      </c>
      <c r="N94" s="2">
        <f t="shared" si="21"/>
        <v>-3.6451212662490873</v>
      </c>
      <c r="O94" s="2">
        <f t="shared" si="23"/>
        <v>1.3715221355297265</v>
      </c>
      <c r="P94" s="2">
        <f t="shared" si="24"/>
        <v>1.7660044150110375E-2</v>
      </c>
      <c r="Q94" s="2">
        <f t="shared" si="25"/>
        <v>-0.98233995584988965</v>
      </c>
      <c r="R94" s="2">
        <f t="shared" si="26"/>
        <v>0.37152213552972652</v>
      </c>
      <c r="S94" s="4">
        <f t="shared" si="27"/>
        <v>2.9113924050632796E-2</v>
      </c>
      <c r="Z94" s="11"/>
    </row>
    <row r="95" spans="1:26" x14ac:dyDescent="0.2">
      <c r="A95" s="2">
        <v>1</v>
      </c>
      <c r="B95" s="2">
        <v>5.4832499999999982</v>
      </c>
      <c r="C95" s="2" t="s">
        <v>17</v>
      </c>
      <c r="D95" s="2">
        <v>1</v>
      </c>
      <c r="E95" s="2">
        <v>4</v>
      </c>
      <c r="F95" s="2">
        <v>1</v>
      </c>
      <c r="H95" s="2">
        <v>0.42099999999999999</v>
      </c>
      <c r="I95" s="2">
        <v>0.64400000000000002</v>
      </c>
      <c r="J95" s="2">
        <v>0.67700000000000005</v>
      </c>
      <c r="K95" s="2">
        <v>0.95125553914327909</v>
      </c>
      <c r="L95" s="2">
        <f t="shared" si="20"/>
        <v>-4.9972546807921459E-2</v>
      </c>
      <c r="M95" s="2">
        <f t="shared" si="22"/>
        <v>1.0995780050644537</v>
      </c>
      <c r="N95" s="2">
        <f t="shared" si="21"/>
        <v>9.4926474439248287E-2</v>
      </c>
      <c r="O95" s="2">
        <f t="shared" si="23"/>
        <v>1.0864209782055891</v>
      </c>
      <c r="P95" s="2">
        <f t="shared" si="24"/>
        <v>0.74348785871964673</v>
      </c>
      <c r="Q95" s="2">
        <f t="shared" si="25"/>
        <v>-0.25651214128035327</v>
      </c>
      <c r="R95" s="2">
        <f t="shared" si="26"/>
        <v>8.6420978205589138E-2</v>
      </c>
      <c r="S95" s="4">
        <f t="shared" si="27"/>
        <v>-4.8744460856720864E-2</v>
      </c>
      <c r="Z95" s="12"/>
    </row>
    <row r="96" spans="1:26" x14ac:dyDescent="0.2">
      <c r="A96" s="2">
        <v>1</v>
      </c>
      <c r="B96" s="2">
        <v>5.4852499999999509</v>
      </c>
      <c r="C96" s="2" t="s">
        <v>19</v>
      </c>
      <c r="D96" s="2">
        <v>11</v>
      </c>
      <c r="E96" s="2">
        <v>4</v>
      </c>
      <c r="F96" s="2">
        <v>1</v>
      </c>
      <c r="H96" s="2">
        <v>0.44400000000000001</v>
      </c>
      <c r="I96" s="2">
        <v>0.81599999999999995</v>
      </c>
      <c r="J96" s="2">
        <v>0.67300000000000004</v>
      </c>
      <c r="K96" s="2">
        <v>1.2124814264487369</v>
      </c>
      <c r="L96" s="2">
        <f t="shared" si="20"/>
        <v>0.19266902531937913</v>
      </c>
      <c r="M96" s="2">
        <f t="shared" si="22"/>
        <v>1.1596499625857899</v>
      </c>
      <c r="N96" s="2">
        <f t="shared" si="21"/>
        <v>0.14811820318909183</v>
      </c>
      <c r="O96" s="2">
        <f t="shared" si="23"/>
        <v>1.3765831028195041</v>
      </c>
      <c r="P96" s="2">
        <f t="shared" si="24"/>
        <v>0.78410596026490065</v>
      </c>
      <c r="Q96" s="2">
        <f t="shared" si="25"/>
        <v>-0.21589403973509938</v>
      </c>
      <c r="R96" s="2">
        <f t="shared" si="26"/>
        <v>0.37658310281950413</v>
      </c>
      <c r="S96" s="4">
        <f t="shared" si="27"/>
        <v>0.21248142644873685</v>
      </c>
      <c r="Z96" s="11"/>
    </row>
    <row r="97" spans="1:26" x14ac:dyDescent="0.2">
      <c r="A97" s="2">
        <v>1</v>
      </c>
      <c r="B97" s="2">
        <v>5.5747499999999954</v>
      </c>
      <c r="C97" s="2" t="s">
        <v>17</v>
      </c>
      <c r="D97" s="2">
        <v>2</v>
      </c>
      <c r="E97" s="2">
        <v>4</v>
      </c>
      <c r="F97" s="2">
        <v>1</v>
      </c>
      <c r="H97" s="2">
        <v>0.27300000000000002</v>
      </c>
      <c r="I97" s="2">
        <v>0.39300000000000002</v>
      </c>
      <c r="J97" s="2">
        <v>2E-3</v>
      </c>
      <c r="K97" s="2">
        <v>196.5</v>
      </c>
      <c r="L97" s="2">
        <f t="shared" si="20"/>
        <v>5.2806624313093158</v>
      </c>
      <c r="M97" s="2">
        <f t="shared" si="22"/>
        <v>0.71302801753585721</v>
      </c>
      <c r="N97" s="2">
        <f t="shared" si="21"/>
        <v>-0.33823456405817331</v>
      </c>
      <c r="O97" s="2">
        <f t="shared" si="23"/>
        <v>0.66298671496086414</v>
      </c>
      <c r="P97" s="2">
        <f t="shared" si="24"/>
        <v>0.48211920529801328</v>
      </c>
      <c r="Q97" s="2">
        <f t="shared" si="25"/>
        <v>-0.51788079470198678</v>
      </c>
      <c r="R97" s="2">
        <f t="shared" si="26"/>
        <v>-0.3370132850391358</v>
      </c>
      <c r="S97" s="4">
        <f t="shared" si="27"/>
        <v>195.5</v>
      </c>
      <c r="Z97" s="10"/>
    </row>
    <row r="98" spans="1:26" x14ac:dyDescent="0.2">
      <c r="A98" s="2">
        <v>1</v>
      </c>
      <c r="B98" s="2">
        <v>5.7000000000000446</v>
      </c>
      <c r="C98" s="2" t="s">
        <v>19</v>
      </c>
      <c r="D98" s="2">
        <v>7</v>
      </c>
      <c r="E98" s="2">
        <v>4</v>
      </c>
      <c r="F98" s="2">
        <v>1</v>
      </c>
      <c r="H98" s="2">
        <v>0.56499999999999995</v>
      </c>
      <c r="I98" s="2">
        <v>0.39200000000000002</v>
      </c>
      <c r="J98" s="2">
        <v>0.64600000000000002</v>
      </c>
      <c r="K98" s="2">
        <v>0.60681114551083593</v>
      </c>
      <c r="L98" s="2">
        <f t="shared" si="20"/>
        <v>-0.49953766399213928</v>
      </c>
      <c r="M98" s="2">
        <f t="shared" si="22"/>
        <v>1.4756806956328177</v>
      </c>
      <c r="N98" s="2">
        <f t="shared" si="21"/>
        <v>0.38911937190330764</v>
      </c>
      <c r="O98" s="2">
        <f t="shared" si="23"/>
        <v>0.66129972586427166</v>
      </c>
      <c r="P98" s="2">
        <f t="shared" si="24"/>
        <v>0.99779249448123608</v>
      </c>
      <c r="Q98" s="2">
        <f t="shared" si="25"/>
        <v>-2.2075055187639457E-3</v>
      </c>
      <c r="R98" s="2">
        <f t="shared" si="26"/>
        <v>-0.33870027413572834</v>
      </c>
      <c r="S98" s="4">
        <f t="shared" si="27"/>
        <v>-0.39318885448916407</v>
      </c>
      <c r="Z98" s="11"/>
    </row>
    <row r="99" spans="1:26" x14ac:dyDescent="0.2">
      <c r="A99" s="2">
        <v>1</v>
      </c>
      <c r="B99" s="2">
        <v>5.9712500000000546</v>
      </c>
      <c r="C99" s="2" t="s">
        <v>17</v>
      </c>
      <c r="D99" s="2">
        <v>18</v>
      </c>
      <c r="E99" s="2">
        <v>7</v>
      </c>
      <c r="F99" s="2">
        <v>1</v>
      </c>
      <c r="H99" s="2">
        <v>0.1</v>
      </c>
      <c r="I99" s="2">
        <v>0.85299999999999998</v>
      </c>
      <c r="J99" s="2">
        <v>0.67500000000000004</v>
      </c>
      <c r="K99" s="2">
        <v>1.263703703703704</v>
      </c>
      <c r="L99" s="2">
        <f t="shared" si="20"/>
        <v>0.23404685661914953</v>
      </c>
      <c r="M99" s="2">
        <f t="shared" si="22"/>
        <v>0.26118242400580843</v>
      </c>
      <c r="N99" s="2">
        <f t="shared" si="21"/>
        <v>-1.342536173255042</v>
      </c>
      <c r="O99" s="2">
        <f t="shared" si="23"/>
        <v>1.4390016993934278</v>
      </c>
      <c r="P99" s="2">
        <f t="shared" si="24"/>
        <v>0.17660044150110377</v>
      </c>
      <c r="Q99" s="2">
        <f t="shared" si="25"/>
        <v>-0.82339955849889634</v>
      </c>
      <c r="R99" s="2">
        <f t="shared" si="26"/>
        <v>0.43900169939342776</v>
      </c>
      <c r="S99" s="4">
        <f t="shared" si="27"/>
        <v>0.26370370370370361</v>
      </c>
      <c r="Z99" s="10"/>
    </row>
    <row r="100" spans="1:26" x14ac:dyDescent="0.2">
      <c r="A100" s="2">
        <v>1</v>
      </c>
      <c r="B100" s="2">
        <v>6.0697500000001128</v>
      </c>
      <c r="C100" s="2" t="s">
        <v>19</v>
      </c>
      <c r="D100" s="2">
        <v>11</v>
      </c>
      <c r="E100" s="2">
        <v>3</v>
      </c>
      <c r="F100" s="2">
        <v>1</v>
      </c>
      <c r="H100" s="2">
        <v>0.22700000000000001</v>
      </c>
      <c r="I100" s="2">
        <v>0.36699999999999999</v>
      </c>
      <c r="J100" s="2">
        <v>0.61799999999999999</v>
      </c>
      <c r="K100" s="2">
        <v>0.59385113268608414</v>
      </c>
      <c r="L100" s="2">
        <f t="shared" si="20"/>
        <v>-0.5211266094031205</v>
      </c>
      <c r="M100" s="2">
        <f t="shared" si="22"/>
        <v>0.59288410249318513</v>
      </c>
      <c r="N100" s="2">
        <f t="shared" si="21"/>
        <v>-0.52275634176173069</v>
      </c>
      <c r="O100" s="2">
        <f t="shared" si="23"/>
        <v>0.61912499844945834</v>
      </c>
      <c r="P100" s="2">
        <f t="shared" si="24"/>
        <v>0.4008830022075055</v>
      </c>
      <c r="Q100" s="2">
        <f t="shared" si="25"/>
        <v>-0.5991169977924945</v>
      </c>
      <c r="R100" s="2">
        <f t="shared" si="26"/>
        <v>-0.3808750015505416</v>
      </c>
      <c r="S100" s="4">
        <f t="shared" si="27"/>
        <v>-0.40614886731391586</v>
      </c>
      <c r="Z100" s="11"/>
    </row>
    <row r="101" spans="1:26" x14ac:dyDescent="0.2">
      <c r="A101" s="2">
        <v>1</v>
      </c>
      <c r="B101" s="2">
        <v>6.0715000000000154</v>
      </c>
      <c r="C101" s="2" t="s">
        <v>19</v>
      </c>
      <c r="D101" s="2">
        <v>4</v>
      </c>
      <c r="E101" s="2">
        <v>5</v>
      </c>
      <c r="F101" s="2">
        <v>1</v>
      </c>
      <c r="H101" s="2">
        <v>9.5000000000000001E-2</v>
      </c>
      <c r="I101" s="2">
        <v>6.6000000000000003E-2</v>
      </c>
      <c r="J101" s="2">
        <v>0.57299999999999995</v>
      </c>
      <c r="K101" s="2">
        <v>0.1151832460732984</v>
      </c>
      <c r="L101" s="2">
        <f t="shared" si="20"/>
        <v>-2.1612309746883143</v>
      </c>
      <c r="M101" s="2">
        <f t="shared" si="22"/>
        <v>0.24812330280551806</v>
      </c>
      <c r="N101" s="2">
        <f t="shared" si="21"/>
        <v>-1.3938294676425922</v>
      </c>
      <c r="O101" s="2">
        <f t="shared" si="23"/>
        <v>0.11134128037510696</v>
      </c>
      <c r="P101" s="2">
        <f t="shared" si="24"/>
        <v>0.16777041942604856</v>
      </c>
      <c r="Q101" s="2">
        <f t="shared" si="25"/>
        <v>-0.83222958057395147</v>
      </c>
      <c r="R101" s="2">
        <f t="shared" si="26"/>
        <v>-0.88865871962489318</v>
      </c>
      <c r="S101" s="4">
        <f t="shared" si="27"/>
        <v>-0.88481675392670145</v>
      </c>
      <c r="Z101" s="11"/>
    </row>
    <row r="102" spans="1:26" x14ac:dyDescent="0.2">
      <c r="A102" s="2">
        <v>1</v>
      </c>
      <c r="B102" s="2">
        <v>6.1887500000000273</v>
      </c>
      <c r="C102" s="2" t="s">
        <v>17</v>
      </c>
      <c r="D102" s="2">
        <v>13</v>
      </c>
      <c r="E102" s="2">
        <v>4</v>
      </c>
      <c r="F102" s="2">
        <v>1</v>
      </c>
      <c r="H102" s="2">
        <v>0.255</v>
      </c>
      <c r="I102" s="2">
        <v>0.36799999999999999</v>
      </c>
      <c r="J102" s="2">
        <v>1.2170000000000001</v>
      </c>
      <c r="K102" s="2">
        <v>0.30238290879211172</v>
      </c>
      <c r="L102" s="2">
        <f t="shared" si="20"/>
        <v>-1.1960611548185964</v>
      </c>
      <c r="M102" s="2">
        <f t="shared" si="22"/>
        <v>0.66601518121481162</v>
      </c>
      <c r="N102" s="2">
        <f t="shared" si="21"/>
        <v>-0.40644281408470695</v>
      </c>
      <c r="O102" s="2">
        <f t="shared" si="23"/>
        <v>0.62081198754605094</v>
      </c>
      <c r="P102" s="2">
        <f t="shared" si="24"/>
        <v>0.45033112582781454</v>
      </c>
      <c r="Q102" s="2">
        <f t="shared" si="25"/>
        <v>-0.54966887417218546</v>
      </c>
      <c r="R102" s="2">
        <f t="shared" si="26"/>
        <v>-0.37918801245394912</v>
      </c>
      <c r="S102" s="4">
        <f t="shared" si="27"/>
        <v>-0.69761709120788828</v>
      </c>
      <c r="Z102" s="10"/>
    </row>
    <row r="103" spans="1:26" x14ac:dyDescent="0.2">
      <c r="A103" s="2">
        <v>1</v>
      </c>
      <c r="B103" s="2">
        <v>6.4317499999999654</v>
      </c>
      <c r="C103" s="2" t="s">
        <v>17</v>
      </c>
      <c r="D103" s="2">
        <v>1</v>
      </c>
      <c r="E103" s="2">
        <v>3</v>
      </c>
      <c r="F103" s="2">
        <v>1</v>
      </c>
      <c r="H103" s="2">
        <v>0.69099999999999995</v>
      </c>
      <c r="I103" s="2">
        <v>0.72699999999999998</v>
      </c>
      <c r="J103" s="2">
        <v>1.0569999999999999</v>
      </c>
      <c r="K103" s="2">
        <v>0.68779564806054871</v>
      </c>
      <c r="L103" s="2">
        <f t="shared" si="20"/>
        <v>-0.37426350833671829</v>
      </c>
      <c r="M103" s="2">
        <f t="shared" si="22"/>
        <v>1.8047705498801363</v>
      </c>
      <c r="N103" s="2">
        <f t="shared" si="21"/>
        <v>0.5904334645245366</v>
      </c>
      <c r="O103" s="2">
        <f t="shared" si="23"/>
        <v>1.2264410732227691</v>
      </c>
      <c r="P103" s="2">
        <f t="shared" si="24"/>
        <v>1.2203090507726269</v>
      </c>
      <c r="Q103" s="2">
        <f t="shared" si="25"/>
        <v>0.22030905077262677</v>
      </c>
      <c r="R103" s="2">
        <f t="shared" si="26"/>
        <v>0.22644107322276905</v>
      </c>
      <c r="S103" s="4">
        <f t="shared" si="27"/>
        <v>-0.31220435193945123</v>
      </c>
      <c r="V103" s="13"/>
      <c r="Z103" s="10"/>
    </row>
    <row r="104" spans="1:26" x14ac:dyDescent="0.2">
      <c r="A104" s="2">
        <v>1</v>
      </c>
      <c r="B104" s="2">
        <v>6.4895000000001346</v>
      </c>
      <c r="C104" s="2" t="s">
        <v>17</v>
      </c>
      <c r="D104" s="2">
        <v>19</v>
      </c>
      <c r="E104" s="2">
        <v>4</v>
      </c>
      <c r="F104" s="2">
        <v>1</v>
      </c>
      <c r="H104" s="2">
        <v>0.64500000000000002</v>
      </c>
      <c r="I104" s="2">
        <v>0.374</v>
      </c>
      <c r="J104" s="2">
        <v>0.65100000000000002</v>
      </c>
      <c r="K104" s="2">
        <v>0.57450076804915517</v>
      </c>
      <c r="L104" s="2">
        <f t="shared" si="20"/>
        <v>-0.55425384479403728</v>
      </c>
      <c r="M104" s="2">
        <f t="shared" si="22"/>
        <v>1.6846266348374643</v>
      </c>
      <c r="N104" s="2">
        <f t="shared" si="21"/>
        <v>0.52154395755263916</v>
      </c>
      <c r="O104" s="2">
        <f t="shared" si="23"/>
        <v>0.63093392212560606</v>
      </c>
      <c r="P104" s="2">
        <f t="shared" si="24"/>
        <v>1.1390728476821192</v>
      </c>
      <c r="Q104" s="2">
        <f t="shared" si="25"/>
        <v>0.13907284768211917</v>
      </c>
      <c r="R104" s="2">
        <f t="shared" si="26"/>
        <v>-0.36906607787439388</v>
      </c>
      <c r="S104" s="4">
        <f t="shared" si="27"/>
        <v>-0.42549923195084488</v>
      </c>
      <c r="Z104" s="11"/>
    </row>
    <row r="105" spans="1:26" x14ac:dyDescent="0.2">
      <c r="A105" s="2">
        <v>1</v>
      </c>
      <c r="B105" s="2">
        <v>6.49675000000002</v>
      </c>
      <c r="C105" s="2" t="s">
        <v>17</v>
      </c>
      <c r="D105" s="2">
        <v>20</v>
      </c>
      <c r="E105" s="2">
        <v>4</v>
      </c>
      <c r="F105" s="2">
        <v>1</v>
      </c>
      <c r="H105" s="2">
        <v>0.22600000000000001</v>
      </c>
      <c r="I105" s="2">
        <v>0.76700000000000002</v>
      </c>
      <c r="J105" s="2">
        <v>0.84299999999999997</v>
      </c>
      <c r="K105" s="2">
        <v>0.90984578884934764</v>
      </c>
      <c r="L105" s="2">
        <f t="shared" si="20"/>
        <v>-9.4480156634599188E-2</v>
      </c>
      <c r="M105" s="2">
        <f t="shared" si="22"/>
        <v>0.59027227825312722</v>
      </c>
      <c r="N105" s="2">
        <f t="shared" si="21"/>
        <v>-0.52717135997084719</v>
      </c>
      <c r="O105" s="2">
        <f t="shared" si="23"/>
        <v>1.2939206370864702</v>
      </c>
      <c r="P105" s="2">
        <f t="shared" si="24"/>
        <v>0.39911699779249449</v>
      </c>
      <c r="Q105" s="2">
        <f t="shared" si="25"/>
        <v>-0.60088300220750557</v>
      </c>
      <c r="R105" s="2">
        <f t="shared" si="26"/>
        <v>0.29392063708647026</v>
      </c>
      <c r="S105" s="4">
        <f t="shared" si="27"/>
        <v>-9.0154211150652377E-2</v>
      </c>
      <c r="Z105" s="11"/>
    </row>
    <row r="106" spans="1:26" x14ac:dyDescent="0.2">
      <c r="A106" s="2">
        <v>1</v>
      </c>
      <c r="B106" s="2">
        <v>6.5860000000000127</v>
      </c>
      <c r="C106" s="2" t="s">
        <v>19</v>
      </c>
      <c r="D106" s="2">
        <v>7</v>
      </c>
      <c r="E106" s="2">
        <v>5</v>
      </c>
      <c r="F106" s="2">
        <v>1</v>
      </c>
      <c r="H106" s="2">
        <v>0.26700000000000002</v>
      </c>
      <c r="I106" s="2">
        <v>0.72099999999999997</v>
      </c>
      <c r="J106" s="2">
        <v>0.54600000000000004</v>
      </c>
      <c r="K106" s="2">
        <v>1.32051282051282</v>
      </c>
      <c r="L106" s="2">
        <f t="shared" si="20"/>
        <v>0.27802016154004366</v>
      </c>
      <c r="M106" s="2">
        <f t="shared" si="22"/>
        <v>0.69735707209550857</v>
      </c>
      <c r="N106" s="2">
        <f t="shared" si="21"/>
        <v>-0.3604577008428837</v>
      </c>
      <c r="O106" s="2">
        <f t="shared" si="23"/>
        <v>1.2163191386432139</v>
      </c>
      <c r="P106" s="2">
        <f t="shared" si="24"/>
        <v>0.47152317880794703</v>
      </c>
      <c r="Q106" s="2">
        <f t="shared" si="25"/>
        <v>-0.52847682119205297</v>
      </c>
      <c r="R106" s="2">
        <f t="shared" si="26"/>
        <v>0.21631913864321384</v>
      </c>
      <c r="S106" s="4">
        <f t="shared" si="27"/>
        <v>0.32051282051282037</v>
      </c>
      <c r="Z106" s="11"/>
    </row>
    <row r="107" spans="1:26" x14ac:dyDescent="0.2">
      <c r="A107" s="2">
        <v>1</v>
      </c>
      <c r="B107" s="2">
        <v>6.6542500000000473</v>
      </c>
      <c r="C107" s="2" t="s">
        <v>19</v>
      </c>
      <c r="D107" s="2">
        <v>11</v>
      </c>
      <c r="E107" s="2">
        <v>2</v>
      </c>
      <c r="F107" s="2">
        <v>1</v>
      </c>
      <c r="H107" s="2">
        <v>0.26600000000000001</v>
      </c>
      <c r="I107" s="2">
        <v>0.29399999999999998</v>
      </c>
      <c r="J107" s="2">
        <v>0.86599999999999999</v>
      </c>
      <c r="K107" s="2">
        <v>0.33949191685912239</v>
      </c>
      <c r="L107" s="2">
        <f t="shared" si="20"/>
        <v>-1.0803051412237537</v>
      </c>
      <c r="M107" s="2">
        <f t="shared" si="22"/>
        <v>0.69474524785545055</v>
      </c>
      <c r="N107" s="2">
        <f t="shared" si="21"/>
        <v>-0.36421005046143407</v>
      </c>
      <c r="O107" s="2">
        <f t="shared" si="23"/>
        <v>0.49597479439820369</v>
      </c>
      <c r="P107" s="2">
        <f t="shared" si="24"/>
        <v>0.46975717439293596</v>
      </c>
      <c r="Q107" s="2">
        <f t="shared" si="25"/>
        <v>-0.53024282560706404</v>
      </c>
      <c r="R107" s="2">
        <f t="shared" si="26"/>
        <v>-0.50402520560179631</v>
      </c>
      <c r="S107" s="4">
        <f t="shared" si="27"/>
        <v>-0.66050808314087772</v>
      </c>
      <c r="Z107" s="11"/>
    </row>
    <row r="108" spans="1:26" x14ac:dyDescent="0.2">
      <c r="A108" s="2">
        <v>1</v>
      </c>
      <c r="B108" s="2">
        <v>6.8702499999999418</v>
      </c>
      <c r="C108" s="2" t="s">
        <v>17</v>
      </c>
      <c r="D108" s="2">
        <v>2</v>
      </c>
      <c r="E108" s="2">
        <v>3</v>
      </c>
      <c r="F108" s="2">
        <v>1</v>
      </c>
      <c r="H108" s="2">
        <v>1.0999999999999999E-2</v>
      </c>
      <c r="I108" s="2">
        <v>0.65700000000000003</v>
      </c>
      <c r="J108" s="2">
        <v>0.14599999999999999</v>
      </c>
      <c r="K108" s="2">
        <v>4.5000000000000009</v>
      </c>
      <c r="L108" s="2">
        <f t="shared" si="20"/>
        <v>1.5040773967762742</v>
      </c>
      <c r="M108" s="2">
        <f t="shared" si="22"/>
        <v>2.8730066640638933E-2</v>
      </c>
      <c r="N108" s="2">
        <f t="shared" si="21"/>
        <v>-3.5498110864447625</v>
      </c>
      <c r="O108" s="2">
        <f t="shared" si="23"/>
        <v>1.1083518364612921</v>
      </c>
      <c r="P108" s="2">
        <f t="shared" si="24"/>
        <v>1.9426048565121409E-2</v>
      </c>
      <c r="Q108" s="2">
        <f t="shared" si="25"/>
        <v>-0.98057395143487858</v>
      </c>
      <c r="R108" s="2">
        <f t="shared" si="26"/>
        <v>0.10835183646129204</v>
      </c>
      <c r="S108" s="4">
        <f t="shared" si="27"/>
        <v>3.5000000000000004</v>
      </c>
      <c r="Z108" s="10"/>
    </row>
    <row r="109" spans="1:26" x14ac:dyDescent="0.2">
      <c r="A109" s="2">
        <v>1</v>
      </c>
      <c r="B109" s="2">
        <v>7.0744999999999436</v>
      </c>
      <c r="C109" s="2" t="s">
        <v>17</v>
      </c>
      <c r="D109" s="2">
        <v>3</v>
      </c>
      <c r="E109" s="2">
        <v>3</v>
      </c>
      <c r="F109" s="2">
        <v>1</v>
      </c>
      <c r="H109" s="2">
        <v>1.2999999999999999E-2</v>
      </c>
      <c r="I109" s="2">
        <v>0.44500000000000001</v>
      </c>
      <c r="J109" s="2">
        <v>0.79</v>
      </c>
      <c r="K109" s="2">
        <v>0.56329113924050633</v>
      </c>
      <c r="L109" s="2">
        <f t="shared" si="20"/>
        <v>-0.57395866329482692</v>
      </c>
      <c r="M109" s="2">
        <f t="shared" si="22"/>
        <v>3.3953715120755096E-2</v>
      </c>
      <c r="N109" s="2">
        <f t="shared" si="21"/>
        <v>-3.3827570017815964</v>
      </c>
      <c r="O109" s="2">
        <f t="shared" si="23"/>
        <v>0.75071014798367575</v>
      </c>
      <c r="P109" s="2">
        <f t="shared" si="24"/>
        <v>2.2958057395143484E-2</v>
      </c>
      <c r="Q109" s="2">
        <f t="shared" si="25"/>
        <v>-0.97704194260485644</v>
      </c>
      <c r="R109" s="2">
        <f t="shared" si="26"/>
        <v>-0.24928985201632428</v>
      </c>
      <c r="S109" s="4">
        <f t="shared" si="27"/>
        <v>-0.43670886075949367</v>
      </c>
      <c r="Z109" s="10"/>
    </row>
    <row r="110" spans="1:26" x14ac:dyDescent="0.2">
      <c r="A110" s="2">
        <v>1</v>
      </c>
      <c r="B110" s="2">
        <v>7.0827500000000327</v>
      </c>
      <c r="C110" s="2" t="s">
        <v>19</v>
      </c>
      <c r="D110" s="2">
        <v>1</v>
      </c>
      <c r="E110" s="2">
        <v>5</v>
      </c>
      <c r="F110" s="2">
        <v>1</v>
      </c>
      <c r="H110" s="2">
        <v>0.38600000000000001</v>
      </c>
      <c r="I110" s="2">
        <v>0.58099999999999996</v>
      </c>
      <c r="J110" s="2">
        <v>0.41799999999999998</v>
      </c>
      <c r="K110" s="2">
        <v>1.389952153110048</v>
      </c>
      <c r="L110" s="2">
        <f t="shared" si="20"/>
        <v>0.32926932432715506</v>
      </c>
      <c r="M110" s="2">
        <f t="shared" si="22"/>
        <v>1.0081641566624209</v>
      </c>
      <c r="N110" s="2">
        <f t="shared" si="21"/>
        <v>8.1310102216978798E-3</v>
      </c>
      <c r="O110" s="2">
        <f t="shared" si="23"/>
        <v>0.98014066512025966</v>
      </c>
      <c r="P110" s="2">
        <f t="shared" si="24"/>
        <v>0.68167770419426044</v>
      </c>
      <c r="Q110" s="2">
        <f t="shared" si="25"/>
        <v>-0.31832229580573951</v>
      </c>
      <c r="R110" s="2">
        <f t="shared" si="26"/>
        <v>-1.9859334879740329E-2</v>
      </c>
      <c r="S110" s="4">
        <f t="shared" si="27"/>
        <v>0.38995215311004783</v>
      </c>
      <c r="Z110" s="11"/>
    </row>
    <row r="111" spans="1:26" x14ac:dyDescent="0.2">
      <c r="A111" s="2">
        <v>1</v>
      </c>
      <c r="B111" s="2">
        <v>7.1565000000000509</v>
      </c>
      <c r="C111" s="2" t="s">
        <v>19</v>
      </c>
      <c r="D111" s="2">
        <v>18</v>
      </c>
      <c r="E111" s="2">
        <v>3</v>
      </c>
      <c r="F111" s="2">
        <v>1</v>
      </c>
      <c r="H111" s="2">
        <v>0.44800000000000001</v>
      </c>
      <c r="I111" s="2">
        <v>0.20499999999999999</v>
      </c>
      <c r="J111" s="2">
        <v>0.50900000000000001</v>
      </c>
      <c r="K111" s="2">
        <v>0.40275049115913553</v>
      </c>
      <c r="L111" s="2">
        <f t="shared" si="20"/>
        <v>-0.9094380374121146</v>
      </c>
      <c r="M111" s="2">
        <f t="shared" si="22"/>
        <v>1.1700972595460217</v>
      </c>
      <c r="N111" s="2">
        <f t="shared" si="21"/>
        <v>0.15708687317185183</v>
      </c>
      <c r="O111" s="2">
        <f t="shared" si="23"/>
        <v>0.34583276480146857</v>
      </c>
      <c r="P111" s="2">
        <f t="shared" si="24"/>
        <v>0.79116997792494481</v>
      </c>
      <c r="Q111" s="2">
        <f t="shared" si="25"/>
        <v>-0.20883002207505522</v>
      </c>
      <c r="R111" s="2">
        <f t="shared" si="26"/>
        <v>-0.65416723519853148</v>
      </c>
      <c r="S111" s="4">
        <f t="shared" si="27"/>
        <v>-0.59724950884086447</v>
      </c>
      <c r="Z111" s="11"/>
    </row>
    <row r="112" spans="1:26" x14ac:dyDescent="0.2">
      <c r="A112" s="2">
        <v>1</v>
      </c>
      <c r="B112" s="2">
        <v>7.2300000000000182</v>
      </c>
      <c r="C112" s="2" t="s">
        <v>19</v>
      </c>
      <c r="D112" s="2">
        <v>8</v>
      </c>
      <c r="E112" s="2">
        <v>3</v>
      </c>
      <c r="F112" s="2">
        <v>1</v>
      </c>
      <c r="H112" s="2">
        <v>0.218</v>
      </c>
      <c r="I112" s="2">
        <v>0.64100000000000001</v>
      </c>
      <c r="J112" s="2">
        <v>0.59199999999999997</v>
      </c>
      <c r="K112" s="2">
        <v>1.08277027027027</v>
      </c>
      <c r="L112" s="2">
        <f t="shared" si="20"/>
        <v>7.9522822036664068E-2</v>
      </c>
      <c r="M112" s="2">
        <f t="shared" si="22"/>
        <v>0.56937768433266245</v>
      </c>
      <c r="N112" s="2">
        <f t="shared" si="21"/>
        <v>-0.56321129645404422</v>
      </c>
      <c r="O112" s="2">
        <f t="shared" si="23"/>
        <v>1.0813600109158115</v>
      </c>
      <c r="P112" s="2">
        <f t="shared" si="24"/>
        <v>0.38498896247240616</v>
      </c>
      <c r="Q112" s="2">
        <f t="shared" si="25"/>
        <v>-0.6150110375275939</v>
      </c>
      <c r="R112" s="2">
        <f t="shared" si="26"/>
        <v>8.1360010915811534E-2</v>
      </c>
      <c r="S112" s="4">
        <f t="shared" si="27"/>
        <v>8.2770270270270355E-2</v>
      </c>
      <c r="Z112" s="11"/>
    </row>
    <row r="113" spans="1:26" x14ac:dyDescent="0.2">
      <c r="A113" s="2">
        <v>1</v>
      </c>
      <c r="B113" s="2">
        <v>7.3802499999999327</v>
      </c>
      <c r="C113" s="2" t="s">
        <v>17</v>
      </c>
      <c r="D113" s="2">
        <v>1</v>
      </c>
      <c r="E113" s="2">
        <v>2</v>
      </c>
      <c r="F113" s="2">
        <v>1</v>
      </c>
      <c r="H113" s="2">
        <v>0.60399999999999998</v>
      </c>
      <c r="I113" s="2">
        <v>2.8000000000000001E-2</v>
      </c>
      <c r="J113" s="2">
        <v>5.0000000000000001E-3</v>
      </c>
      <c r="K113" s="2">
        <v>5.6</v>
      </c>
      <c r="L113" s="2">
        <f t="shared" si="20"/>
        <v>1.7227665977411035</v>
      </c>
      <c r="M113" s="2">
        <f t="shared" si="22"/>
        <v>1.5775418409950832</v>
      </c>
      <c r="N113" s="2">
        <f t="shared" si="21"/>
        <v>0.45586783869168185</v>
      </c>
      <c r="O113" s="2">
        <f t="shared" si="23"/>
        <v>4.7235694704590832E-2</v>
      </c>
      <c r="P113" s="2">
        <f t="shared" si="24"/>
        <v>1.0666666666666667</v>
      </c>
      <c r="Q113" s="2">
        <f t="shared" si="25"/>
        <v>6.6666666666666569E-2</v>
      </c>
      <c r="R113" s="2">
        <f t="shared" si="26"/>
        <v>-0.95276430529540912</v>
      </c>
      <c r="S113" s="4">
        <f t="shared" si="27"/>
        <v>4.5999999999999996</v>
      </c>
      <c r="Z113" s="12"/>
    </row>
    <row r="114" spans="1:26" x14ac:dyDescent="0.2">
      <c r="A114" s="2">
        <v>1</v>
      </c>
      <c r="B114" s="2">
        <v>7.46875</v>
      </c>
      <c r="C114" s="2" t="s">
        <v>17</v>
      </c>
      <c r="D114" s="2">
        <v>18</v>
      </c>
      <c r="E114" s="2">
        <v>6</v>
      </c>
      <c r="F114" s="2">
        <v>1</v>
      </c>
      <c r="H114" s="2">
        <v>0.32800000000000001</v>
      </c>
      <c r="I114" s="2">
        <v>0.54400000000000004</v>
      </c>
      <c r="J114" s="2">
        <v>0.56000000000000005</v>
      </c>
      <c r="K114" s="2">
        <v>0.97142857142857142</v>
      </c>
      <c r="L114" s="2">
        <f t="shared" si="20"/>
        <v>-2.8987536873252298E-2</v>
      </c>
      <c r="M114" s="2">
        <f t="shared" si="22"/>
        <v>0.85667835073905196</v>
      </c>
      <c r="N114" s="2">
        <f t="shared" si="21"/>
        <v>-0.1546927508589892</v>
      </c>
      <c r="O114" s="2">
        <f t="shared" si="23"/>
        <v>0.9177220685463362</v>
      </c>
      <c r="P114" s="2">
        <f t="shared" si="24"/>
        <v>0.57924944812362034</v>
      </c>
      <c r="Q114" s="2">
        <f t="shared" si="25"/>
        <v>-0.42075055187637972</v>
      </c>
      <c r="R114" s="2">
        <f t="shared" si="26"/>
        <v>-8.22779314536638E-2</v>
      </c>
      <c r="S114" s="4">
        <f t="shared" si="27"/>
        <v>-2.8571428571428595E-2</v>
      </c>
      <c r="Z114" s="10"/>
    </row>
    <row r="115" spans="1:26" x14ac:dyDescent="0.2">
      <c r="A115" s="2">
        <v>1</v>
      </c>
      <c r="B115" s="2">
        <v>7.7362500000001546</v>
      </c>
      <c r="C115" s="2" t="s">
        <v>17</v>
      </c>
      <c r="D115" s="2">
        <v>13</v>
      </c>
      <c r="E115" s="2">
        <v>3</v>
      </c>
      <c r="F115" s="2">
        <v>1</v>
      </c>
      <c r="H115" s="2">
        <v>7.5999999999999998E-2</v>
      </c>
      <c r="I115" s="2">
        <v>0.87</v>
      </c>
      <c r="J115" s="2">
        <v>0.69599999999999995</v>
      </c>
      <c r="K115" s="2">
        <v>1.25</v>
      </c>
      <c r="L115" s="2">
        <f t="shared" si="20"/>
        <v>0.22314355131420976</v>
      </c>
      <c r="M115" s="2">
        <f t="shared" si="22"/>
        <v>0.19849864224441441</v>
      </c>
      <c r="N115" s="2">
        <f t="shared" si="21"/>
        <v>-1.6169730189568021</v>
      </c>
      <c r="O115" s="2">
        <f t="shared" si="23"/>
        <v>1.4676805140355007</v>
      </c>
      <c r="P115" s="2">
        <f t="shared" si="24"/>
        <v>0.13421633554083884</v>
      </c>
      <c r="Q115" s="2">
        <f t="shared" si="25"/>
        <v>-0.86578366445916111</v>
      </c>
      <c r="R115" s="2">
        <f t="shared" si="26"/>
        <v>0.46768051403550082</v>
      </c>
      <c r="S115" s="4">
        <f t="shared" si="27"/>
        <v>0.25000000000000006</v>
      </c>
      <c r="Z115" s="10"/>
    </row>
    <row r="116" spans="1:26" x14ac:dyDescent="0.2">
      <c r="A116" s="2">
        <v>1</v>
      </c>
      <c r="B116" s="2">
        <v>7.8005000000000564</v>
      </c>
      <c r="C116" s="2" t="s">
        <v>17</v>
      </c>
      <c r="D116" s="2">
        <v>19</v>
      </c>
      <c r="E116" s="2">
        <v>3</v>
      </c>
      <c r="F116" s="2">
        <v>1</v>
      </c>
      <c r="H116" s="2">
        <v>0.17399999999999999</v>
      </c>
      <c r="I116" s="2">
        <v>0.98599999999999999</v>
      </c>
      <c r="J116" s="2">
        <v>0.877</v>
      </c>
      <c r="K116" s="2">
        <v>1.1242873432155069</v>
      </c>
      <c r="L116" s="2">
        <f t="shared" si="20"/>
        <v>0.11714936223045196</v>
      </c>
      <c r="M116" s="2">
        <f t="shared" si="22"/>
        <v>0.45445741777010679</v>
      </c>
      <c r="N116" s="2">
        <f t="shared" si="21"/>
        <v>-0.78865106002860408</v>
      </c>
      <c r="O116" s="2">
        <f t="shared" si="23"/>
        <v>1.6633712492402342</v>
      </c>
      <c r="P116" s="2">
        <f t="shared" si="24"/>
        <v>0.30728476821192047</v>
      </c>
      <c r="Q116" s="2">
        <f t="shared" si="25"/>
        <v>-0.69271523178807948</v>
      </c>
      <c r="R116" s="2">
        <f t="shared" si="26"/>
        <v>0.66337124924023427</v>
      </c>
      <c r="S116" s="4">
        <f t="shared" si="27"/>
        <v>0.1242873432155074</v>
      </c>
      <c r="Z116" s="11"/>
    </row>
    <row r="117" spans="1:26" x14ac:dyDescent="0.2">
      <c r="A117" s="2">
        <v>1</v>
      </c>
      <c r="B117" s="2">
        <v>7.8605000000000018</v>
      </c>
      <c r="C117" s="2" t="s">
        <v>19</v>
      </c>
      <c r="D117" s="2">
        <v>4</v>
      </c>
      <c r="E117" s="2">
        <v>4</v>
      </c>
      <c r="F117" s="2">
        <v>1</v>
      </c>
      <c r="H117" s="2">
        <v>0.45200000000000001</v>
      </c>
      <c r="I117" s="2">
        <v>0.505</v>
      </c>
      <c r="J117" s="2">
        <v>0.42699999999999999</v>
      </c>
      <c r="K117" s="2">
        <v>1.182669789227166</v>
      </c>
      <c r="L117" s="2">
        <f t="shared" si="20"/>
        <v>0.16777441604673507</v>
      </c>
      <c r="M117" s="2">
        <f t="shared" si="22"/>
        <v>1.1805445565062544</v>
      </c>
      <c r="N117" s="2">
        <f t="shared" si="21"/>
        <v>0.16597582058909816</v>
      </c>
      <c r="O117" s="2">
        <f t="shared" si="23"/>
        <v>0.85192949377922744</v>
      </c>
      <c r="P117" s="2">
        <f t="shared" si="24"/>
        <v>0.79823399558498898</v>
      </c>
      <c r="Q117" s="2">
        <f t="shared" si="25"/>
        <v>-0.20176600441501105</v>
      </c>
      <c r="R117" s="2">
        <f t="shared" si="26"/>
        <v>-0.1480705062207725</v>
      </c>
      <c r="S117" s="4">
        <f t="shared" si="27"/>
        <v>0.18266978922716631</v>
      </c>
      <c r="Z117" s="11"/>
    </row>
    <row r="118" spans="1:26" x14ac:dyDescent="0.2">
      <c r="A118" s="2">
        <v>1</v>
      </c>
      <c r="B118" s="2">
        <v>7.9882500000001073</v>
      </c>
      <c r="C118" s="2" t="s">
        <v>17</v>
      </c>
      <c r="D118" s="2">
        <v>20</v>
      </c>
      <c r="E118" s="2">
        <v>3</v>
      </c>
      <c r="F118" s="2">
        <v>1</v>
      </c>
      <c r="H118" s="2">
        <v>0.13600000000000001</v>
      </c>
      <c r="I118" s="2">
        <v>0.73399999999999999</v>
      </c>
      <c r="J118" s="2">
        <v>0.59699999999999998</v>
      </c>
      <c r="K118" s="2">
        <v>1.229480737018426</v>
      </c>
      <c r="L118" s="2">
        <f t="shared" si="20"/>
        <v>0.20659191522191392</v>
      </c>
      <c r="M118" s="2">
        <f t="shared" si="22"/>
        <v>0.3552080966478996</v>
      </c>
      <c r="N118" s="2">
        <f t="shared" si="21"/>
        <v>-1.035051473507081</v>
      </c>
      <c r="O118" s="2">
        <f t="shared" si="23"/>
        <v>1.2382499968989167</v>
      </c>
      <c r="P118" s="2">
        <f t="shared" si="24"/>
        <v>0.2401766004415011</v>
      </c>
      <c r="Q118" s="2">
        <f t="shared" si="25"/>
        <v>-0.75982339955849887</v>
      </c>
      <c r="R118" s="2">
        <f t="shared" si="26"/>
        <v>0.23824999689891674</v>
      </c>
      <c r="S118" s="4">
        <f t="shared" si="27"/>
        <v>0.2294807370184255</v>
      </c>
      <c r="Z118" s="11"/>
    </row>
    <row r="119" spans="1:26" x14ac:dyDescent="0.2">
      <c r="A119" s="2">
        <v>1</v>
      </c>
      <c r="B119" s="2">
        <v>8.1657500000001164</v>
      </c>
      <c r="C119" s="2" t="s">
        <v>17</v>
      </c>
      <c r="D119" s="2">
        <v>2</v>
      </c>
      <c r="E119" s="2">
        <v>2</v>
      </c>
      <c r="F119" s="2">
        <v>1</v>
      </c>
      <c r="H119" s="2">
        <v>3.5999999999999997E-2</v>
      </c>
      <c r="I119" s="2">
        <v>0.66500000000000004</v>
      </c>
      <c r="J119" s="2">
        <v>0.46600000000000003</v>
      </c>
      <c r="K119" s="2">
        <v>1.4270386266094419</v>
      </c>
      <c r="L119" s="2">
        <f t="shared" si="20"/>
        <v>0.35560140653020816</v>
      </c>
      <c r="M119" s="2">
        <f t="shared" si="22"/>
        <v>9.4025672642091038E-2</v>
      </c>
      <c r="N119" s="2">
        <f t="shared" si="21"/>
        <v>-2.3641874207870233</v>
      </c>
      <c r="O119" s="2">
        <f t="shared" si="23"/>
        <v>1.1218477492340322</v>
      </c>
      <c r="P119" s="2">
        <f t="shared" si="24"/>
        <v>6.3576158940397337E-2</v>
      </c>
      <c r="Q119" s="2">
        <f t="shared" si="25"/>
        <v>-0.93642384105960264</v>
      </c>
      <c r="R119" s="2">
        <f t="shared" si="26"/>
        <v>0.12184774923403228</v>
      </c>
      <c r="S119" s="4">
        <f t="shared" si="27"/>
        <v>0.42703862660944208</v>
      </c>
      <c r="Z119" s="10"/>
    </row>
    <row r="120" spans="1:26" x14ac:dyDescent="0.2">
      <c r="A120" s="2">
        <v>1</v>
      </c>
      <c r="B120" s="2">
        <v>8.4077500000000782</v>
      </c>
      <c r="C120" s="2" t="s">
        <v>19</v>
      </c>
      <c r="D120" s="2">
        <v>11</v>
      </c>
      <c r="E120" s="2">
        <v>1</v>
      </c>
      <c r="F120" s="2">
        <v>1</v>
      </c>
      <c r="H120" s="2">
        <v>0.32900000000000001</v>
      </c>
      <c r="I120" s="2">
        <v>7.0000000000000001E-3</v>
      </c>
      <c r="J120" s="2">
        <v>0.64600000000000002</v>
      </c>
      <c r="K120" s="2">
        <v>1.08359133126935E-2</v>
      </c>
      <c r="L120" s="2">
        <f t="shared" si="20"/>
        <v>-4.5248893547272884</v>
      </c>
      <c r="M120" s="2">
        <f t="shared" si="22"/>
        <v>0.85929017497910964</v>
      </c>
      <c r="N120" s="2">
        <f t="shared" si="21"/>
        <v>-0.15164860847776152</v>
      </c>
      <c r="O120" s="2">
        <f t="shared" si="23"/>
        <v>1.1808923676147708E-2</v>
      </c>
      <c r="P120" s="2">
        <f t="shared" si="24"/>
        <v>0.58101545253863129</v>
      </c>
      <c r="Q120" s="2">
        <f t="shared" si="25"/>
        <v>-0.41898454746136865</v>
      </c>
      <c r="R120" s="2">
        <f t="shared" si="26"/>
        <v>-0.98819107632385228</v>
      </c>
      <c r="S120" s="4">
        <f t="shared" si="27"/>
        <v>-0.98916408668730649</v>
      </c>
      <c r="Z120" s="11"/>
    </row>
    <row r="121" spans="1:26" x14ac:dyDescent="0.2">
      <c r="A121" s="2">
        <v>1</v>
      </c>
      <c r="B121" s="2">
        <v>8.9662499999999454</v>
      </c>
      <c r="C121" s="2" t="s">
        <v>17</v>
      </c>
      <c r="D121" s="2">
        <v>18</v>
      </c>
      <c r="E121" s="2">
        <v>5</v>
      </c>
      <c r="F121" s="2">
        <v>1</v>
      </c>
      <c r="H121" s="2">
        <v>0.64800000000000002</v>
      </c>
      <c r="I121" s="2">
        <v>0.89100000000000001</v>
      </c>
      <c r="J121" s="2">
        <v>1.1990000000000001</v>
      </c>
      <c r="K121" s="2">
        <v>0.74311926605504586</v>
      </c>
      <c r="L121" s="2">
        <f t="shared" si="20"/>
        <v>-0.29689872755670493</v>
      </c>
      <c r="M121" s="2">
        <f t="shared" si="22"/>
        <v>1.6924621075576392</v>
      </c>
      <c r="N121" s="2">
        <f t="shared" si="21"/>
        <v>0.5261843371091417</v>
      </c>
      <c r="O121" s="2">
        <f t="shared" si="23"/>
        <v>1.503107285063944</v>
      </c>
      <c r="P121" s="2">
        <f t="shared" si="24"/>
        <v>1.1443708609271523</v>
      </c>
      <c r="Q121" s="2">
        <f t="shared" si="25"/>
        <v>0.14437086092715229</v>
      </c>
      <c r="R121" s="2">
        <f t="shared" si="26"/>
        <v>0.50310728506394398</v>
      </c>
      <c r="S121" s="4">
        <f t="shared" si="27"/>
        <v>-0.25688073394495414</v>
      </c>
      <c r="Z121" s="10"/>
    </row>
    <row r="122" spans="1:26" x14ac:dyDescent="0.2">
      <c r="A122" s="2">
        <v>1</v>
      </c>
      <c r="B122" s="2">
        <v>9.1114999999999782</v>
      </c>
      <c r="C122" s="2" t="s">
        <v>17</v>
      </c>
      <c r="D122" s="2">
        <v>19</v>
      </c>
      <c r="E122" s="2">
        <v>2</v>
      </c>
      <c r="F122" s="2">
        <v>1</v>
      </c>
      <c r="H122" s="2">
        <v>6.6000000000000003E-2</v>
      </c>
      <c r="I122" s="2">
        <v>1.4999999999999999E-2</v>
      </c>
      <c r="J122" s="2">
        <v>0.71299999999999997</v>
      </c>
      <c r="K122" s="2">
        <v>2.103786816269285E-2</v>
      </c>
      <c r="L122" s="2">
        <f t="shared" si="20"/>
        <v>-3.8614312193120859</v>
      </c>
      <c r="M122" s="2">
        <f t="shared" si="22"/>
        <v>0.17238039984383358</v>
      </c>
      <c r="N122" s="2">
        <f t="shared" si="21"/>
        <v>-1.7580516172167078</v>
      </c>
      <c r="O122" s="2">
        <f t="shared" si="23"/>
        <v>2.5304836448887945E-2</v>
      </c>
      <c r="P122" s="2">
        <f t="shared" si="24"/>
        <v>0.11655629139072847</v>
      </c>
      <c r="Q122" s="2">
        <f t="shared" si="25"/>
        <v>-0.88344370860927157</v>
      </c>
      <c r="R122" s="2">
        <f t="shared" si="26"/>
        <v>-0.97469516355111208</v>
      </c>
      <c r="S122" s="4">
        <f t="shared" si="27"/>
        <v>-0.97896213183730718</v>
      </c>
      <c r="Z122" s="11"/>
    </row>
    <row r="123" spans="1:26" x14ac:dyDescent="0.2">
      <c r="A123" s="2">
        <v>1</v>
      </c>
      <c r="B123" s="2">
        <v>9.2135000000000673</v>
      </c>
      <c r="C123" s="2" t="s">
        <v>17</v>
      </c>
      <c r="D123" s="2">
        <v>3</v>
      </c>
      <c r="E123" s="2">
        <v>2</v>
      </c>
      <c r="F123" s="2">
        <v>1</v>
      </c>
      <c r="H123" s="2">
        <v>1.0999999999999999E-2</v>
      </c>
      <c r="I123" s="2">
        <v>0.40799999999999997</v>
      </c>
      <c r="J123" s="2">
        <v>1.155</v>
      </c>
      <c r="K123" s="2">
        <v>0.3532467532467532</v>
      </c>
      <c r="L123" s="2">
        <f t="shared" si="20"/>
        <v>-1.0405884485517323</v>
      </c>
      <c r="M123" s="2">
        <f t="shared" si="22"/>
        <v>2.8730066640638933E-2</v>
      </c>
      <c r="N123" s="2">
        <f t="shared" si="21"/>
        <v>-3.5498110864447625</v>
      </c>
      <c r="O123" s="2">
        <f t="shared" si="23"/>
        <v>0.68829155140975207</v>
      </c>
      <c r="P123" s="2">
        <f t="shared" si="24"/>
        <v>1.9426048565121409E-2</v>
      </c>
      <c r="Q123" s="2">
        <f t="shared" si="25"/>
        <v>-0.98057395143487858</v>
      </c>
      <c r="R123" s="2">
        <f t="shared" si="26"/>
        <v>-0.31170844859024793</v>
      </c>
      <c r="S123" s="4">
        <f t="shared" si="27"/>
        <v>-0.64675324675324686</v>
      </c>
      <c r="Z123" s="10"/>
    </row>
    <row r="124" spans="1:26" x14ac:dyDescent="0.2">
      <c r="A124" s="2">
        <v>1</v>
      </c>
      <c r="B124" s="2">
        <v>9.2837500000000546</v>
      </c>
      <c r="C124" s="2" t="s">
        <v>17</v>
      </c>
      <c r="D124" s="2">
        <v>13</v>
      </c>
      <c r="E124" s="2">
        <v>2</v>
      </c>
      <c r="F124" s="2">
        <v>1</v>
      </c>
      <c r="H124" s="2">
        <v>0.29599999999999999</v>
      </c>
      <c r="I124" s="2">
        <v>0.64200000000000002</v>
      </c>
      <c r="J124" s="2">
        <v>0.629</v>
      </c>
      <c r="K124" s="2">
        <v>1.020667726550079</v>
      </c>
      <c r="L124" s="2">
        <f t="shared" si="20"/>
        <v>2.0457046989520149E-2</v>
      </c>
      <c r="M124" s="2">
        <f t="shared" ref="M124:M149" si="28">AVERAGE(H124/G$16, H124/G$17, H124/G$18, H124/G$19, H124/G$20, H124/G$21, H124/G$22, H124/G$23, H124/G$24, H124/G$25, H124/G$26, H124/G$27)</f>
        <v>0.77309997505719297</v>
      </c>
      <c r="N124" s="2">
        <f t="shared" si="21"/>
        <v>-0.25734690491907292</v>
      </c>
      <c r="O124" s="2">
        <f t="shared" ref="O124:O149" si="29">I124/AVERAGE(J$2:J$15,J$28:J$149)</f>
        <v>1.0830470000124042</v>
      </c>
      <c r="P124" s="2">
        <f t="shared" ref="P124:P149" si="30">H124/AVERAGE(G$16:G$27)</f>
        <v>0.52273730684326702</v>
      </c>
      <c r="Q124" s="2">
        <f t="shared" ref="Q124:Q149" si="31">(H124 - AVERAGE(G$16:G$27))/AVERAGE(G$16:G$27)</f>
        <v>-0.47726269315673292</v>
      </c>
      <c r="R124" s="2">
        <f t="shared" ref="R124:R149" si="32">(I124-AVERAGE(J$2:J$15,J$28:J$149))/AVERAGE(J$2:J$15,J$28:J$149)</f>
        <v>8.3047000012404074E-2</v>
      </c>
      <c r="S124" s="4">
        <f t="shared" ref="S124:S155" si="33">(I124-J124)/J124</f>
        <v>2.0667726550079511E-2</v>
      </c>
      <c r="Z124" s="10"/>
    </row>
    <row r="125" spans="1:26" x14ac:dyDescent="0.2">
      <c r="A125" s="2">
        <v>1</v>
      </c>
      <c r="B125" s="2">
        <v>9.4797499999999673</v>
      </c>
      <c r="C125" s="2" t="s">
        <v>17</v>
      </c>
      <c r="D125" s="2">
        <v>20</v>
      </c>
      <c r="E125" s="2">
        <v>2</v>
      </c>
      <c r="F125" s="2">
        <v>1</v>
      </c>
      <c r="H125" s="2">
        <v>0.107</v>
      </c>
      <c r="I125" s="2">
        <v>0</v>
      </c>
      <c r="J125" s="2">
        <v>0.33100000000000002</v>
      </c>
      <c r="K125" s="2">
        <v>0</v>
      </c>
      <c r="L125" s="2" t="e">
        <f t="shared" si="20"/>
        <v>#NUM!</v>
      </c>
      <c r="M125" s="2">
        <f t="shared" si="28"/>
        <v>0.27946519368621509</v>
      </c>
      <c r="N125" s="2">
        <f t="shared" si="21"/>
        <v>-1.274877524781227</v>
      </c>
      <c r="O125" s="2">
        <f t="shared" si="29"/>
        <v>0</v>
      </c>
      <c r="P125" s="2">
        <f t="shared" si="30"/>
        <v>0.188962472406181</v>
      </c>
      <c r="Q125" s="2">
        <f t="shared" si="31"/>
        <v>-0.81103752759381897</v>
      </c>
      <c r="R125" s="2">
        <f t="shared" si="32"/>
        <v>-1</v>
      </c>
      <c r="S125" s="4">
        <f t="shared" si="33"/>
        <v>-1</v>
      </c>
      <c r="Z125" s="11"/>
    </row>
    <row r="126" spans="1:26" x14ac:dyDescent="0.2">
      <c r="A126" s="2">
        <v>1</v>
      </c>
      <c r="B126" s="2">
        <v>9.4995000000001255</v>
      </c>
      <c r="C126" s="2" t="s">
        <v>19</v>
      </c>
      <c r="D126" s="2">
        <v>18</v>
      </c>
      <c r="E126" s="2">
        <v>2</v>
      </c>
      <c r="F126" s="2">
        <v>1</v>
      </c>
      <c r="H126" s="2">
        <v>0.99199999999999999</v>
      </c>
      <c r="I126" s="2">
        <v>0.496</v>
      </c>
      <c r="J126" s="2">
        <v>0.56200000000000006</v>
      </c>
      <c r="K126" s="2">
        <v>0.88256227758007111</v>
      </c>
      <c r="L126" s="2">
        <f t="shared" si="20"/>
        <v>-0.12492592316876366</v>
      </c>
      <c r="M126" s="2">
        <f t="shared" si="28"/>
        <v>2.5909296461376203</v>
      </c>
      <c r="N126" s="2">
        <f t="shared" si="21"/>
        <v>0.95201674804173975</v>
      </c>
      <c r="O126" s="2">
        <f t="shared" si="29"/>
        <v>0.83674659190989475</v>
      </c>
      <c r="P126" s="2">
        <f t="shared" si="30"/>
        <v>1.7518763796909491</v>
      </c>
      <c r="Q126" s="2">
        <f t="shared" si="31"/>
        <v>0.75187637969094911</v>
      </c>
      <c r="R126" s="2">
        <f t="shared" si="32"/>
        <v>-0.1632534080901053</v>
      </c>
      <c r="S126" s="4">
        <f t="shared" si="33"/>
        <v>-0.11743772241992892</v>
      </c>
      <c r="Z126" s="11"/>
    </row>
    <row r="127" spans="1:26" x14ac:dyDescent="0.2">
      <c r="A127" s="2">
        <v>1</v>
      </c>
      <c r="B127" s="2">
        <v>9.6392499999999472</v>
      </c>
      <c r="C127" s="2" t="s">
        <v>19</v>
      </c>
      <c r="D127" s="2">
        <v>1</v>
      </c>
      <c r="E127" s="2">
        <v>4</v>
      </c>
      <c r="F127" s="2">
        <v>1</v>
      </c>
      <c r="H127" s="2">
        <v>0.372</v>
      </c>
      <c r="I127" s="2">
        <v>0.53900000000000003</v>
      </c>
      <c r="J127" s="2">
        <v>0.94499999999999995</v>
      </c>
      <c r="K127" s="2">
        <v>0.57037037037037042</v>
      </c>
      <c r="L127" s="2">
        <f t="shared" si="20"/>
        <v>-0.5614693565847455</v>
      </c>
      <c r="M127" s="2">
        <f t="shared" si="28"/>
        <v>0.97159861730160746</v>
      </c>
      <c r="N127" s="2">
        <f t="shared" si="21"/>
        <v>-2.8812504969986656E-2</v>
      </c>
      <c r="O127" s="2">
        <f t="shared" si="29"/>
        <v>0.90928712306337356</v>
      </c>
      <c r="P127" s="2">
        <f t="shared" si="30"/>
        <v>0.65695364238410592</v>
      </c>
      <c r="Q127" s="2">
        <f t="shared" si="31"/>
        <v>-0.34304635761589408</v>
      </c>
      <c r="R127" s="2">
        <f t="shared" si="32"/>
        <v>-9.0712876936626455E-2</v>
      </c>
      <c r="S127" s="4">
        <f t="shared" si="33"/>
        <v>-0.42962962962962958</v>
      </c>
      <c r="Z127" s="11"/>
    </row>
    <row r="128" spans="1:26" x14ac:dyDescent="0.2">
      <c r="A128" s="2">
        <v>1</v>
      </c>
      <c r="B128" s="2">
        <v>9.6494999999999891</v>
      </c>
      <c r="C128" s="2" t="s">
        <v>19</v>
      </c>
      <c r="D128" s="2">
        <v>4</v>
      </c>
      <c r="E128" s="2">
        <v>3</v>
      </c>
      <c r="F128" s="2">
        <v>1</v>
      </c>
      <c r="H128" s="2">
        <v>1.4E-2</v>
      </c>
      <c r="I128" s="2">
        <v>0.55300000000000005</v>
      </c>
      <c r="J128" s="2">
        <v>0.217</v>
      </c>
      <c r="K128" s="2">
        <v>2.5483870967741939</v>
      </c>
      <c r="L128" s="2">
        <f t="shared" si="20"/>
        <v>0.93546064798187545</v>
      </c>
      <c r="M128" s="2">
        <f t="shared" si="28"/>
        <v>3.6565539360813179E-2</v>
      </c>
      <c r="N128" s="2">
        <f t="shared" si="21"/>
        <v>-3.3086490296278748</v>
      </c>
      <c r="O128" s="2">
        <f t="shared" si="29"/>
        <v>0.932904970415669</v>
      </c>
      <c r="P128" s="2">
        <f t="shared" si="30"/>
        <v>2.4724061810154525E-2</v>
      </c>
      <c r="Q128" s="2">
        <f t="shared" si="31"/>
        <v>-0.97527593818984548</v>
      </c>
      <c r="R128" s="2">
        <f t="shared" si="32"/>
        <v>-6.7095029584331015E-2</v>
      </c>
      <c r="S128" s="4">
        <f t="shared" si="33"/>
        <v>1.5483870967741939</v>
      </c>
      <c r="Z128" s="11"/>
    </row>
    <row r="129" spans="1:26" x14ac:dyDescent="0.2">
      <c r="A129" s="2">
        <v>1</v>
      </c>
      <c r="B129" s="2">
        <v>9.6980000000000928</v>
      </c>
      <c r="C129" s="2" t="s">
        <v>19</v>
      </c>
      <c r="D129" s="2">
        <v>7</v>
      </c>
      <c r="E129" s="2">
        <v>3</v>
      </c>
      <c r="F129" s="2">
        <v>1</v>
      </c>
      <c r="H129" s="2">
        <v>0.22700000000000001</v>
      </c>
      <c r="I129" s="2">
        <v>0.83899999999999997</v>
      </c>
      <c r="J129" s="2">
        <v>0.48299999999999998</v>
      </c>
      <c r="K129" s="2">
        <v>1.737060041407867</v>
      </c>
      <c r="L129" s="2">
        <f t="shared" si="20"/>
        <v>0.55219405281463319</v>
      </c>
      <c r="M129" s="2">
        <f t="shared" si="28"/>
        <v>0.59288410249318513</v>
      </c>
      <c r="N129" s="2">
        <f t="shared" si="21"/>
        <v>-0.52275634176173069</v>
      </c>
      <c r="O129" s="2">
        <f t="shared" si="29"/>
        <v>1.4153838520411324</v>
      </c>
      <c r="P129" s="2">
        <f t="shared" si="30"/>
        <v>0.4008830022075055</v>
      </c>
      <c r="Q129" s="2">
        <f t="shared" si="31"/>
        <v>-0.5991169977924945</v>
      </c>
      <c r="R129" s="2">
        <f t="shared" si="32"/>
        <v>0.41538385204113232</v>
      </c>
      <c r="S129" s="4">
        <f t="shared" si="33"/>
        <v>0.73706004140786752</v>
      </c>
      <c r="Z129" s="11"/>
    </row>
    <row r="130" spans="1:26" x14ac:dyDescent="0.2">
      <c r="A130" s="2">
        <v>1</v>
      </c>
      <c r="B130" s="2">
        <v>10.22575000000006</v>
      </c>
      <c r="C130" s="2" t="s">
        <v>17</v>
      </c>
      <c r="D130" s="2">
        <v>1</v>
      </c>
      <c r="E130" s="2">
        <v>1</v>
      </c>
      <c r="F130" s="2">
        <v>1</v>
      </c>
      <c r="H130" s="2">
        <v>0.32100000000000001</v>
      </c>
      <c r="I130" s="2">
        <v>0.61</v>
      </c>
      <c r="J130" s="2">
        <v>4.1000000000000002E-2</v>
      </c>
      <c r="K130" s="2">
        <v>14.8780487804878</v>
      </c>
      <c r="L130" s="2">
        <f t="shared" ref="L130:L193" si="34">LN(K130)</f>
        <v>2.6998868904630489</v>
      </c>
      <c r="M130" s="2">
        <f t="shared" si="28"/>
        <v>0.83839558105864531</v>
      </c>
      <c r="N130" s="2">
        <f t="shared" ref="N130:N193" si="35">LN(M130)</f>
        <v>-0.17626523611311715</v>
      </c>
      <c r="O130" s="2">
        <f t="shared" si="29"/>
        <v>1.0290633489214431</v>
      </c>
      <c r="P130" s="2">
        <f t="shared" si="30"/>
        <v>0.56688741721854308</v>
      </c>
      <c r="Q130" s="2">
        <f t="shared" si="31"/>
        <v>-0.43311258278145698</v>
      </c>
      <c r="R130" s="2">
        <f t="shared" si="32"/>
        <v>2.9063348921443074E-2</v>
      </c>
      <c r="S130" s="4">
        <f t="shared" si="33"/>
        <v>13.878048780487804</v>
      </c>
      <c r="Z130" s="12"/>
    </row>
    <row r="131" spans="1:26" x14ac:dyDescent="0.2">
      <c r="A131" s="2">
        <v>1</v>
      </c>
      <c r="B131" s="2">
        <v>10.46375000000012</v>
      </c>
      <c r="C131" s="2" t="s">
        <v>17</v>
      </c>
      <c r="D131" s="2">
        <v>18</v>
      </c>
      <c r="E131" s="2">
        <v>4</v>
      </c>
      <c r="F131" s="2">
        <v>1</v>
      </c>
      <c r="H131" s="2">
        <v>0.249</v>
      </c>
      <c r="I131" s="2">
        <v>0.44400000000000001</v>
      </c>
      <c r="J131" s="2">
        <v>0.81200000000000006</v>
      </c>
      <c r="K131" s="2">
        <v>0.54679802955665024</v>
      </c>
      <c r="L131" s="2">
        <f t="shared" si="34"/>
        <v>-0.60367577772945324</v>
      </c>
      <c r="M131" s="2">
        <f t="shared" si="28"/>
        <v>0.6503442357744631</v>
      </c>
      <c r="N131" s="2">
        <f t="shared" si="35"/>
        <v>-0.43025346277842552</v>
      </c>
      <c r="O131" s="2">
        <f t="shared" si="29"/>
        <v>0.74902315888708315</v>
      </c>
      <c r="P131" s="2">
        <f t="shared" si="30"/>
        <v>0.43973509933774829</v>
      </c>
      <c r="Q131" s="2">
        <f t="shared" si="31"/>
        <v>-0.56026490066225165</v>
      </c>
      <c r="R131" s="2">
        <f t="shared" si="32"/>
        <v>-0.25097684111291679</v>
      </c>
      <c r="S131" s="4">
        <f t="shared" si="33"/>
        <v>-0.45320197044334981</v>
      </c>
      <c r="Z131" s="10"/>
    </row>
    <row r="132" spans="1:26" x14ac:dyDescent="0.2">
      <c r="A132" s="2">
        <v>1</v>
      </c>
      <c r="B132" s="2">
        <v>10.8900000000001</v>
      </c>
      <c r="C132" s="2" t="s">
        <v>19</v>
      </c>
      <c r="D132" s="2">
        <v>8</v>
      </c>
      <c r="E132" s="2">
        <v>2</v>
      </c>
      <c r="F132" s="2">
        <v>1</v>
      </c>
      <c r="H132" s="2">
        <v>0.159</v>
      </c>
      <c r="I132" s="2">
        <v>0.55500000000000005</v>
      </c>
      <c r="J132" s="2">
        <v>0.53800000000000003</v>
      </c>
      <c r="K132" s="2">
        <v>1.031598513011152</v>
      </c>
      <c r="L132" s="2">
        <f t="shared" si="34"/>
        <v>3.1109553584649709E-2</v>
      </c>
      <c r="M132" s="2">
        <f t="shared" si="28"/>
        <v>0.41528005416923547</v>
      </c>
      <c r="N132" s="2">
        <f t="shared" si="35"/>
        <v>-0.87880215702290165</v>
      </c>
      <c r="O132" s="2">
        <f t="shared" si="29"/>
        <v>0.93627894860885408</v>
      </c>
      <c r="P132" s="2">
        <f t="shared" si="30"/>
        <v>0.28079470198675494</v>
      </c>
      <c r="Q132" s="2">
        <f t="shared" si="31"/>
        <v>-0.71920529801324495</v>
      </c>
      <c r="R132" s="2">
        <f t="shared" si="32"/>
        <v>-6.372105139114595E-2</v>
      </c>
      <c r="S132" s="4">
        <f t="shared" si="33"/>
        <v>3.1598513011152442E-2</v>
      </c>
      <c r="Z132" s="11"/>
    </row>
    <row r="133" spans="1:26" x14ac:dyDescent="0.2">
      <c r="A133" s="2">
        <v>1</v>
      </c>
      <c r="B133" s="2">
        <v>11.254000000000129</v>
      </c>
      <c r="C133" s="2" t="s">
        <v>19</v>
      </c>
      <c r="D133" s="2">
        <v>7</v>
      </c>
      <c r="E133" s="2">
        <v>2</v>
      </c>
      <c r="F133" s="2">
        <v>1</v>
      </c>
      <c r="H133" s="2">
        <v>0.16200000000000001</v>
      </c>
      <c r="I133" s="2">
        <v>0.63900000000000001</v>
      </c>
      <c r="J133" s="2">
        <v>1.6E-2</v>
      </c>
      <c r="K133" s="2">
        <v>39.9375</v>
      </c>
      <c r="L133" s="2">
        <f t="shared" si="34"/>
        <v>3.6873157321377534</v>
      </c>
      <c r="M133" s="2">
        <f t="shared" si="28"/>
        <v>0.42311552688940979</v>
      </c>
      <c r="N133" s="2">
        <f t="shared" si="35"/>
        <v>-0.86011002401074887</v>
      </c>
      <c r="O133" s="2">
        <f t="shared" si="29"/>
        <v>1.0779860327226265</v>
      </c>
      <c r="P133" s="2">
        <f t="shared" si="30"/>
        <v>0.28609271523178809</v>
      </c>
      <c r="Q133" s="2">
        <f t="shared" si="31"/>
        <v>-0.71390728476821186</v>
      </c>
      <c r="R133" s="2">
        <f t="shared" si="32"/>
        <v>7.7986032722626483E-2</v>
      </c>
      <c r="S133" s="4">
        <f t="shared" si="33"/>
        <v>38.9375</v>
      </c>
      <c r="Z133" s="11"/>
    </row>
    <row r="134" spans="1:26" x14ac:dyDescent="0.2">
      <c r="A134" s="2">
        <v>1</v>
      </c>
      <c r="B134" s="2">
        <v>11.43849999999998</v>
      </c>
      <c r="C134" s="2" t="s">
        <v>19</v>
      </c>
      <c r="D134" s="2">
        <v>4</v>
      </c>
      <c r="E134" s="2">
        <v>2</v>
      </c>
      <c r="F134" s="2">
        <v>1</v>
      </c>
      <c r="H134" s="2">
        <v>0.309</v>
      </c>
      <c r="I134" s="2">
        <v>0.52900000000000003</v>
      </c>
      <c r="J134" s="2">
        <v>0.17100000000000001</v>
      </c>
      <c r="K134" s="2">
        <v>3.0935672514619879</v>
      </c>
      <c r="L134" s="2">
        <f t="shared" si="34"/>
        <v>1.1293248753556393</v>
      </c>
      <c r="M134" s="2">
        <f t="shared" si="28"/>
        <v>0.80705369017794826</v>
      </c>
      <c r="N134" s="2">
        <f t="shared" si="35"/>
        <v>-0.21436508234538759</v>
      </c>
      <c r="O134" s="2">
        <f t="shared" si="29"/>
        <v>0.89241723209744828</v>
      </c>
      <c r="P134" s="2">
        <f t="shared" si="30"/>
        <v>0.54569536423841059</v>
      </c>
      <c r="Q134" s="2">
        <f t="shared" si="31"/>
        <v>-0.45430463576158941</v>
      </c>
      <c r="R134" s="2">
        <f t="shared" si="32"/>
        <v>-0.10758276790255177</v>
      </c>
      <c r="S134" s="4">
        <f t="shared" si="33"/>
        <v>2.0935672514619879</v>
      </c>
      <c r="Z134" s="11"/>
    </row>
    <row r="135" spans="1:26" x14ac:dyDescent="0.2">
      <c r="A135" s="2">
        <v>1</v>
      </c>
      <c r="B135" s="2">
        <v>11.96125000000006</v>
      </c>
      <c r="C135" s="2" t="s">
        <v>17</v>
      </c>
      <c r="D135" s="2">
        <v>18</v>
      </c>
      <c r="E135" s="2">
        <v>3</v>
      </c>
      <c r="F135" s="2">
        <v>1</v>
      </c>
      <c r="H135" s="2">
        <v>0.03</v>
      </c>
      <c r="I135" s="2">
        <v>0.55600000000000005</v>
      </c>
      <c r="J135" s="2">
        <v>1.0840000000000001</v>
      </c>
      <c r="K135" s="2">
        <v>0.51291512915129156</v>
      </c>
      <c r="L135" s="2">
        <f t="shared" si="34"/>
        <v>-0.6676448877490091</v>
      </c>
      <c r="M135" s="2">
        <f t="shared" si="28"/>
        <v>7.8354727201742538E-2</v>
      </c>
      <c r="N135" s="2">
        <f t="shared" si="35"/>
        <v>-2.5465089775809777</v>
      </c>
      <c r="O135" s="2">
        <f t="shared" si="29"/>
        <v>0.93796593770544656</v>
      </c>
      <c r="P135" s="2">
        <f t="shared" si="30"/>
        <v>5.2980132450331119E-2</v>
      </c>
      <c r="Q135" s="2">
        <f t="shared" si="31"/>
        <v>-0.94701986754966883</v>
      </c>
      <c r="R135" s="2">
        <f t="shared" si="32"/>
        <v>-6.2034062294553424E-2</v>
      </c>
      <c r="S135" s="4">
        <f t="shared" si="33"/>
        <v>-0.4870848708487085</v>
      </c>
      <c r="Z135" s="10"/>
    </row>
    <row r="136" spans="1:26" x14ac:dyDescent="0.2">
      <c r="A136" s="2">
        <v>1</v>
      </c>
      <c r="B136" s="2">
        <v>12.05224999999996</v>
      </c>
      <c r="C136" s="2" t="s">
        <v>17</v>
      </c>
      <c r="D136" s="2">
        <v>2</v>
      </c>
      <c r="E136" s="2">
        <v>1</v>
      </c>
      <c r="F136" s="2">
        <v>1</v>
      </c>
      <c r="H136" s="2">
        <v>0.3</v>
      </c>
      <c r="I136" s="2">
        <v>0.69499999999999995</v>
      </c>
      <c r="J136" s="2">
        <v>2E-3</v>
      </c>
      <c r="K136" s="2">
        <v>347.49999999999989</v>
      </c>
      <c r="L136" s="2">
        <f t="shared" si="34"/>
        <v>5.8507646650048466</v>
      </c>
      <c r="M136" s="2">
        <f t="shared" si="28"/>
        <v>0.78354727201742547</v>
      </c>
      <c r="N136" s="2">
        <f t="shared" si="35"/>
        <v>-0.24392388458693204</v>
      </c>
      <c r="O136" s="2">
        <f t="shared" si="29"/>
        <v>1.172457422131808</v>
      </c>
      <c r="P136" s="2">
        <f t="shared" si="30"/>
        <v>0.52980132450331119</v>
      </c>
      <c r="Q136" s="2">
        <f t="shared" si="31"/>
        <v>-0.47019867549668881</v>
      </c>
      <c r="R136" s="2">
        <f t="shared" si="32"/>
        <v>0.17245742213180804</v>
      </c>
      <c r="S136" s="4">
        <f t="shared" si="33"/>
        <v>346.49999999999994</v>
      </c>
      <c r="Z136" s="10"/>
    </row>
    <row r="137" spans="1:26" x14ac:dyDescent="0.2">
      <c r="A137" s="2">
        <v>1</v>
      </c>
      <c r="B137" s="2">
        <v>12.195750000000089</v>
      </c>
      <c r="C137" s="2" t="s">
        <v>19</v>
      </c>
      <c r="D137" s="2">
        <v>1</v>
      </c>
      <c r="E137" s="2">
        <v>3</v>
      </c>
      <c r="F137" s="2">
        <v>1</v>
      </c>
      <c r="H137" s="2">
        <v>0.48199999999999998</v>
      </c>
      <c r="I137" s="2">
        <v>0.73299999999999998</v>
      </c>
      <c r="J137" s="2">
        <v>0.71599999999999997</v>
      </c>
      <c r="K137" s="2">
        <v>1.023743016759777</v>
      </c>
      <c r="L137" s="2">
        <f t="shared" si="34"/>
        <v>2.3465534926006299E-2</v>
      </c>
      <c r="M137" s="2">
        <f t="shared" si="28"/>
        <v>1.2588992837079969</v>
      </c>
      <c r="N137" s="2">
        <f t="shared" si="35"/>
        <v>0.23023775480746717</v>
      </c>
      <c r="O137" s="2">
        <f t="shared" si="29"/>
        <v>1.2365630078023242</v>
      </c>
      <c r="P137" s="2">
        <f t="shared" si="30"/>
        <v>0.85121412803532004</v>
      </c>
      <c r="Q137" s="2">
        <f t="shared" si="31"/>
        <v>-0.14878587196467999</v>
      </c>
      <c r="R137" s="2">
        <f t="shared" si="32"/>
        <v>0.23656300780232423</v>
      </c>
      <c r="S137" s="4">
        <f t="shared" si="33"/>
        <v>2.374301675977656E-2</v>
      </c>
      <c r="Z137" s="11"/>
    </row>
    <row r="138" spans="1:26" x14ac:dyDescent="0.2">
      <c r="A138" s="2">
        <v>1</v>
      </c>
      <c r="B138" s="2">
        <v>13.044499999999969</v>
      </c>
      <c r="C138" s="2" t="s">
        <v>17</v>
      </c>
      <c r="D138" s="2">
        <v>19</v>
      </c>
      <c r="E138" s="2">
        <v>1</v>
      </c>
      <c r="F138" s="2">
        <v>1</v>
      </c>
      <c r="H138" s="2">
        <v>0.125</v>
      </c>
      <c r="I138" s="2">
        <v>7.1999999999999995E-2</v>
      </c>
      <c r="J138" s="2">
        <v>0.23300000000000001</v>
      </c>
      <c r="K138" s="2">
        <v>0.30901287553648071</v>
      </c>
      <c r="L138" s="2">
        <f t="shared" si="34"/>
        <v>-1.1743723345496451</v>
      </c>
      <c r="M138" s="2">
        <f t="shared" si="28"/>
        <v>0.32647803000726056</v>
      </c>
      <c r="N138" s="2">
        <f t="shared" si="35"/>
        <v>-1.1193926219408321</v>
      </c>
      <c r="O138" s="2">
        <f t="shared" si="29"/>
        <v>0.12146321495466213</v>
      </c>
      <c r="P138" s="2">
        <f t="shared" si="30"/>
        <v>0.22075055187637968</v>
      </c>
      <c r="Q138" s="2">
        <f t="shared" si="31"/>
        <v>-0.77924944812362029</v>
      </c>
      <c r="R138" s="2">
        <f t="shared" si="32"/>
        <v>-0.87853678504533794</v>
      </c>
      <c r="S138" s="4">
        <f t="shared" si="33"/>
        <v>-0.6909871244635194</v>
      </c>
      <c r="Z138" s="11"/>
    </row>
    <row r="139" spans="1:26" x14ac:dyDescent="0.2">
      <c r="A139" s="2">
        <v>1</v>
      </c>
      <c r="B139" s="2">
        <v>13.458750000000011</v>
      </c>
      <c r="C139" s="2" t="s">
        <v>17</v>
      </c>
      <c r="D139" s="2">
        <v>18</v>
      </c>
      <c r="E139" s="2">
        <v>2</v>
      </c>
      <c r="F139" s="2">
        <v>1</v>
      </c>
      <c r="H139" s="2">
        <v>4.2999999999999997E-2</v>
      </c>
      <c r="I139" s="2">
        <v>0.89400000000000002</v>
      </c>
      <c r="J139" s="2">
        <v>1.024</v>
      </c>
      <c r="K139" s="2">
        <v>0.873046875</v>
      </c>
      <c r="L139" s="2">
        <f t="shared" si="34"/>
        <v>-0.13576603042593896</v>
      </c>
      <c r="M139" s="2">
        <f t="shared" si="28"/>
        <v>0.11230844232249763</v>
      </c>
      <c r="N139" s="2">
        <f t="shared" si="35"/>
        <v>-2.1865062435495708</v>
      </c>
      <c r="O139" s="2">
        <f t="shared" si="29"/>
        <v>1.5081682523537217</v>
      </c>
      <c r="P139" s="2">
        <f t="shared" si="30"/>
        <v>7.593818984547461E-2</v>
      </c>
      <c r="Q139" s="2">
        <f t="shared" si="31"/>
        <v>-0.92406181015452538</v>
      </c>
      <c r="R139" s="2">
        <f t="shared" si="32"/>
        <v>0.50816825235372154</v>
      </c>
      <c r="S139" s="4">
        <f t="shared" si="33"/>
        <v>-0.126953125</v>
      </c>
      <c r="Z139" s="10"/>
    </row>
    <row r="140" spans="1:26" x14ac:dyDescent="0.2">
      <c r="A140" s="2">
        <v>1</v>
      </c>
      <c r="B140" s="2">
        <v>13.92624999999998</v>
      </c>
      <c r="C140" s="2" t="s">
        <v>17</v>
      </c>
      <c r="D140" s="2">
        <v>13</v>
      </c>
      <c r="E140" s="2">
        <v>1</v>
      </c>
      <c r="F140" s="2">
        <v>1</v>
      </c>
      <c r="H140" s="2">
        <v>0.372</v>
      </c>
      <c r="I140" s="2">
        <v>0.58699999999999997</v>
      </c>
      <c r="J140" s="2">
        <v>0.52100000000000002</v>
      </c>
      <c r="K140" s="2">
        <v>1.1266794625719769</v>
      </c>
      <c r="L140" s="2">
        <f t="shared" si="34"/>
        <v>0.1192747780747295</v>
      </c>
      <c r="M140" s="2">
        <f t="shared" si="28"/>
        <v>0.97159861730160746</v>
      </c>
      <c r="N140" s="2">
        <f t="shared" si="35"/>
        <v>-2.8812504969986656E-2</v>
      </c>
      <c r="O140" s="2">
        <f t="shared" si="29"/>
        <v>0.99026259969981489</v>
      </c>
      <c r="P140" s="2">
        <f t="shared" si="30"/>
        <v>0.65695364238410592</v>
      </c>
      <c r="Q140" s="2">
        <f t="shared" si="31"/>
        <v>-0.34304635761589408</v>
      </c>
      <c r="R140" s="2">
        <f t="shared" si="32"/>
        <v>-9.7374003001851426E-3</v>
      </c>
      <c r="S140" s="4">
        <f t="shared" si="33"/>
        <v>0.12667946257197688</v>
      </c>
      <c r="Z140" s="10"/>
    </row>
    <row r="141" spans="1:26" x14ac:dyDescent="0.2">
      <c r="A141" s="2">
        <v>1</v>
      </c>
      <c r="B141" s="2">
        <v>13.95425</v>
      </c>
      <c r="C141" s="2" t="s">
        <v>17</v>
      </c>
      <c r="D141" s="2">
        <v>20</v>
      </c>
      <c r="E141" s="2">
        <v>1</v>
      </c>
      <c r="F141" s="2">
        <v>1</v>
      </c>
      <c r="H141" s="2">
        <v>0.17699999999999999</v>
      </c>
      <c r="I141" s="2">
        <v>0.71699999999999997</v>
      </c>
      <c r="J141" s="2">
        <v>0.96699999999999997</v>
      </c>
      <c r="K141" s="2">
        <v>0.74146845915201653</v>
      </c>
      <c r="L141" s="2">
        <f t="shared" si="34"/>
        <v>-0.29912265485367401</v>
      </c>
      <c r="M141" s="2">
        <f t="shared" si="28"/>
        <v>0.46229289049028083</v>
      </c>
      <c r="N141" s="2">
        <f t="shared" si="35"/>
        <v>-0.77155662666930436</v>
      </c>
      <c r="O141" s="2">
        <f t="shared" si="29"/>
        <v>1.2095711822568438</v>
      </c>
      <c r="P141" s="2">
        <f t="shared" si="30"/>
        <v>0.31258278145695362</v>
      </c>
      <c r="Q141" s="2">
        <f t="shared" si="31"/>
        <v>-0.68741721854304638</v>
      </c>
      <c r="R141" s="2">
        <f t="shared" si="32"/>
        <v>0.20957118225684371</v>
      </c>
      <c r="S141" s="4">
        <f t="shared" si="33"/>
        <v>-0.25853154084798347</v>
      </c>
      <c r="Z141" s="11"/>
    </row>
    <row r="142" spans="1:26" x14ac:dyDescent="0.2">
      <c r="A142" s="2">
        <v>1</v>
      </c>
      <c r="B142" s="2">
        <v>14.75225</v>
      </c>
      <c r="C142" s="2" t="s">
        <v>19</v>
      </c>
      <c r="D142" s="2">
        <v>1</v>
      </c>
      <c r="E142" s="2">
        <v>2</v>
      </c>
      <c r="F142" s="2">
        <v>1</v>
      </c>
      <c r="H142" s="2">
        <v>0.45400000000000001</v>
      </c>
      <c r="I142" s="2">
        <v>0.71699999999999997</v>
      </c>
      <c r="J142" s="2">
        <v>0.44800000000000001</v>
      </c>
      <c r="K142" s="2">
        <v>1.6004464285714279</v>
      </c>
      <c r="L142" s="2">
        <f t="shared" si="34"/>
        <v>0.4702826081846348</v>
      </c>
      <c r="M142" s="2">
        <f t="shared" si="28"/>
        <v>1.1857682049863703</v>
      </c>
      <c r="N142" s="2">
        <f t="shared" si="35"/>
        <v>0.17039083879821465</v>
      </c>
      <c r="O142" s="2">
        <f t="shared" si="29"/>
        <v>1.2095711822568438</v>
      </c>
      <c r="P142" s="2">
        <f t="shared" si="30"/>
        <v>0.801766004415011</v>
      </c>
      <c r="Q142" s="2">
        <f t="shared" si="31"/>
        <v>-0.19823399558498897</v>
      </c>
      <c r="R142" s="2">
        <f t="shared" si="32"/>
        <v>0.20957118225684371</v>
      </c>
      <c r="S142" s="4">
        <f t="shared" si="33"/>
        <v>0.60044642857142849</v>
      </c>
      <c r="V142" s="13"/>
      <c r="Z142" s="11"/>
    </row>
    <row r="143" spans="1:26" x14ac:dyDescent="0.2">
      <c r="A143" s="2">
        <v>1</v>
      </c>
      <c r="B143" s="2">
        <v>15.63049999999998</v>
      </c>
      <c r="C143" s="2" t="s">
        <v>17</v>
      </c>
      <c r="D143" s="2">
        <v>3</v>
      </c>
      <c r="E143" s="2">
        <v>1</v>
      </c>
      <c r="F143" s="2">
        <v>1</v>
      </c>
      <c r="H143" s="2">
        <v>1.169</v>
      </c>
      <c r="I143" s="2">
        <v>0.59399999999999997</v>
      </c>
      <c r="J143" s="2">
        <v>0.27300000000000002</v>
      </c>
      <c r="K143" s="2">
        <v>2.1758241758241761</v>
      </c>
      <c r="L143" s="2">
        <f t="shared" si="34"/>
        <v>0.77740752417768533</v>
      </c>
      <c r="M143" s="2">
        <f t="shared" si="28"/>
        <v>3.0532225366279007</v>
      </c>
      <c r="N143" s="2">
        <f t="shared" si="35"/>
        <v>1.116197602228935</v>
      </c>
      <c r="O143" s="2">
        <f t="shared" si="29"/>
        <v>1.0020715233759625</v>
      </c>
      <c r="P143" s="2">
        <f t="shared" si="30"/>
        <v>2.0644591611479028</v>
      </c>
      <c r="Q143" s="2">
        <f t="shared" si="31"/>
        <v>1.0644591611479028</v>
      </c>
      <c r="R143" s="2">
        <f t="shared" si="32"/>
        <v>2.0715233759625749E-3</v>
      </c>
      <c r="S143" s="4">
        <f t="shared" si="33"/>
        <v>1.1758241758241756</v>
      </c>
      <c r="Z143" s="10"/>
    </row>
    <row r="144" spans="1:26" x14ac:dyDescent="0.2">
      <c r="A144" s="2">
        <v>1</v>
      </c>
      <c r="B144" s="2">
        <v>15.922000000000031</v>
      </c>
      <c r="C144" s="2" t="s">
        <v>19</v>
      </c>
      <c r="D144" s="2">
        <v>7</v>
      </c>
      <c r="E144" s="2">
        <v>1</v>
      </c>
      <c r="F144" s="2">
        <v>1</v>
      </c>
      <c r="H144" s="2">
        <v>0.19600000000000001</v>
      </c>
      <c r="I144" s="2">
        <v>0.71</v>
      </c>
      <c r="J144" s="2">
        <v>0.61799999999999999</v>
      </c>
      <c r="K144" s="2">
        <v>1.1488673139158581</v>
      </c>
      <c r="L144" s="2">
        <f t="shared" si="34"/>
        <v>0.13877651257767074</v>
      </c>
      <c r="M144" s="2">
        <f t="shared" si="28"/>
        <v>0.51191755105138459</v>
      </c>
      <c r="N144" s="2">
        <f t="shared" si="35"/>
        <v>-0.66959170001261592</v>
      </c>
      <c r="O144" s="2">
        <f t="shared" si="29"/>
        <v>1.197762258580696</v>
      </c>
      <c r="P144" s="2">
        <f t="shared" si="30"/>
        <v>0.34613686534216337</v>
      </c>
      <c r="Q144" s="2">
        <f t="shared" si="31"/>
        <v>-0.65386313465783663</v>
      </c>
      <c r="R144" s="2">
        <f t="shared" si="32"/>
        <v>0.19776225858069602</v>
      </c>
      <c r="S144" s="4">
        <f t="shared" si="33"/>
        <v>0.14886731391585756</v>
      </c>
      <c r="Z144" s="11"/>
    </row>
    <row r="145" spans="1:26" x14ac:dyDescent="0.2">
      <c r="A145" s="2">
        <v>1</v>
      </c>
      <c r="B145" s="2">
        <v>16.528500000000118</v>
      </c>
      <c r="C145" s="2" t="s">
        <v>19</v>
      </c>
      <c r="D145" s="2">
        <v>18</v>
      </c>
      <c r="E145" s="2">
        <v>1</v>
      </c>
      <c r="F145" s="2">
        <v>1</v>
      </c>
      <c r="H145" s="2">
        <v>4.0000000000000001E-3</v>
      </c>
      <c r="I145" s="2">
        <v>0.41199999999999998</v>
      </c>
      <c r="J145" s="2">
        <v>0.27100000000000002</v>
      </c>
      <c r="K145" s="2">
        <v>1.5202952029520289</v>
      </c>
      <c r="L145" s="2">
        <f t="shared" si="34"/>
        <v>0.41890452846982507</v>
      </c>
      <c r="M145" s="2">
        <f t="shared" si="28"/>
        <v>1.0447296960232338E-2</v>
      </c>
      <c r="N145" s="2">
        <f t="shared" si="35"/>
        <v>-4.5614119981232424</v>
      </c>
      <c r="O145" s="2">
        <f t="shared" si="29"/>
        <v>0.69503950779612222</v>
      </c>
      <c r="P145" s="2">
        <f t="shared" si="30"/>
        <v>7.0640176600441501E-3</v>
      </c>
      <c r="Q145" s="2">
        <f t="shared" si="31"/>
        <v>-0.99293598233995584</v>
      </c>
      <c r="R145" s="2">
        <f t="shared" si="32"/>
        <v>-0.30496049220387783</v>
      </c>
      <c r="S145" s="4">
        <f t="shared" si="33"/>
        <v>0.52029520295202936</v>
      </c>
      <c r="Z145" s="11"/>
    </row>
    <row r="146" spans="1:26" x14ac:dyDescent="0.2">
      <c r="A146" s="2">
        <v>1</v>
      </c>
      <c r="B146" s="2">
        <v>16.805499999999942</v>
      </c>
      <c r="C146" s="2" t="s">
        <v>19</v>
      </c>
      <c r="D146" s="2">
        <v>4</v>
      </c>
      <c r="E146" s="2">
        <v>1</v>
      </c>
      <c r="F146" s="2">
        <v>1</v>
      </c>
      <c r="H146" s="2">
        <v>0.19500000000000001</v>
      </c>
      <c r="I146" s="2">
        <v>0.60899999999999999</v>
      </c>
      <c r="J146" s="2">
        <v>0.872</v>
      </c>
      <c r="K146" s="2">
        <v>0.69839449541284404</v>
      </c>
      <c r="L146" s="2">
        <f t="shared" si="34"/>
        <v>-0.3589711561990826</v>
      </c>
      <c r="M146" s="2">
        <f t="shared" si="28"/>
        <v>0.50930572681132658</v>
      </c>
      <c r="N146" s="2">
        <f t="shared" si="35"/>
        <v>-0.67470680067938626</v>
      </c>
      <c r="O146" s="2">
        <f t="shared" si="29"/>
        <v>1.0273763598248506</v>
      </c>
      <c r="P146" s="2">
        <f t="shared" si="30"/>
        <v>0.3443708609271523</v>
      </c>
      <c r="Q146" s="2">
        <f t="shared" si="31"/>
        <v>-0.6556291390728477</v>
      </c>
      <c r="R146" s="2">
        <f t="shared" si="32"/>
        <v>2.7376359824850541E-2</v>
      </c>
      <c r="S146" s="4">
        <f t="shared" si="33"/>
        <v>-0.30160550458715596</v>
      </c>
      <c r="Z146" s="11"/>
    </row>
    <row r="147" spans="1:26" x14ac:dyDescent="0.2">
      <c r="A147" s="2">
        <v>1</v>
      </c>
      <c r="B147" s="2">
        <v>17.951250000000069</v>
      </c>
      <c r="C147" s="2" t="s">
        <v>17</v>
      </c>
      <c r="D147" s="2">
        <v>18</v>
      </c>
      <c r="E147" s="2">
        <v>1</v>
      </c>
      <c r="F147" s="2">
        <v>1</v>
      </c>
      <c r="H147" s="2">
        <v>0.79300000000000004</v>
      </c>
      <c r="I147" s="2">
        <v>0.75600000000000001</v>
      </c>
      <c r="J147" s="2">
        <v>0.66400000000000003</v>
      </c>
      <c r="K147" s="2">
        <v>1.13855421686747</v>
      </c>
      <c r="L147" s="2">
        <f t="shared" si="34"/>
        <v>0.12975922670309931</v>
      </c>
      <c r="M147" s="2">
        <f t="shared" si="28"/>
        <v>2.0711766223660617</v>
      </c>
      <c r="N147" s="2">
        <f t="shared" si="35"/>
        <v>0.72811686239171514</v>
      </c>
      <c r="O147" s="2">
        <f t="shared" si="29"/>
        <v>1.2753637570239524</v>
      </c>
      <c r="P147" s="2">
        <f t="shared" si="30"/>
        <v>1.4004415011037528</v>
      </c>
      <c r="Q147" s="2">
        <f t="shared" si="31"/>
        <v>0.40044150110375276</v>
      </c>
      <c r="R147" s="2">
        <f t="shared" si="32"/>
        <v>0.27536375702395244</v>
      </c>
      <c r="S147" s="4">
        <f t="shared" si="33"/>
        <v>0.13855421686746983</v>
      </c>
      <c r="Z147" s="10"/>
    </row>
    <row r="148" spans="1:26" x14ac:dyDescent="0.2">
      <c r="A148" s="2">
        <v>1</v>
      </c>
      <c r="B148" s="2">
        <v>21.870000000000118</v>
      </c>
      <c r="C148" s="2" t="s">
        <v>19</v>
      </c>
      <c r="D148" s="2">
        <v>8</v>
      </c>
      <c r="E148" s="2">
        <v>1</v>
      </c>
      <c r="F148" s="2">
        <v>1</v>
      </c>
      <c r="H148" s="2">
        <v>0.17899999999999999</v>
      </c>
      <c r="I148" s="2">
        <v>1.145</v>
      </c>
      <c r="J148" s="2">
        <v>0.47899999999999998</v>
      </c>
      <c r="K148" s="2">
        <v>2.390396659707724</v>
      </c>
      <c r="L148" s="2">
        <f t="shared" si="34"/>
        <v>0.87145931857742465</v>
      </c>
      <c r="M148" s="2">
        <f t="shared" si="28"/>
        <v>0.46751653897039708</v>
      </c>
      <c r="N148" s="2">
        <f t="shared" si="35"/>
        <v>-0.76032055340237836</v>
      </c>
      <c r="O148" s="2">
        <f t="shared" si="29"/>
        <v>1.9316025155984464</v>
      </c>
      <c r="P148" s="2">
        <f t="shared" si="30"/>
        <v>0.3161147902869757</v>
      </c>
      <c r="Q148" s="2">
        <f t="shared" si="31"/>
        <v>-0.68388520971302436</v>
      </c>
      <c r="R148" s="2">
        <f t="shared" si="32"/>
        <v>0.93160251559844653</v>
      </c>
      <c r="S148" s="4">
        <f t="shared" si="33"/>
        <v>1.3903966597077246</v>
      </c>
      <c r="Z148" s="11"/>
    </row>
    <row r="149" spans="1:26" x14ac:dyDescent="0.2">
      <c r="A149" s="2">
        <v>1</v>
      </c>
      <c r="B149" s="2">
        <v>22.421749999999971</v>
      </c>
      <c r="C149" s="2" t="s">
        <v>19</v>
      </c>
      <c r="D149" s="2">
        <v>1</v>
      </c>
      <c r="E149" s="2">
        <v>1</v>
      </c>
      <c r="F149" s="2">
        <v>1</v>
      </c>
      <c r="H149" s="2">
        <v>0.34300000000000003</v>
      </c>
      <c r="I149" s="2">
        <v>0.66800000000000004</v>
      </c>
      <c r="J149" s="2">
        <v>0.186</v>
      </c>
      <c r="K149" s="2">
        <v>3.591397849462366</v>
      </c>
      <c r="L149" s="2">
        <f t="shared" si="34"/>
        <v>1.2785414998234446</v>
      </c>
      <c r="M149" s="2">
        <f t="shared" si="28"/>
        <v>0.89585571433992328</v>
      </c>
      <c r="N149" s="2">
        <f t="shared" si="35"/>
        <v>-0.10997591207719298</v>
      </c>
      <c r="O149" s="2">
        <f t="shared" si="29"/>
        <v>1.1269087165238099</v>
      </c>
      <c r="P149" s="2">
        <f t="shared" si="30"/>
        <v>0.60573951434878592</v>
      </c>
      <c r="Q149" s="2">
        <f t="shared" si="31"/>
        <v>-0.39426048565121413</v>
      </c>
      <c r="R149" s="2">
        <f t="shared" si="32"/>
        <v>0.12690871652380989</v>
      </c>
      <c r="S149" s="4">
        <f t="shared" si="33"/>
        <v>2.591397849462366</v>
      </c>
      <c r="Z149" s="11"/>
    </row>
    <row r="150" spans="1:26" x14ac:dyDescent="0.2">
      <c r="A150" s="2">
        <v>2</v>
      </c>
      <c r="B150" s="2">
        <v>0</v>
      </c>
      <c r="C150" s="2" t="s">
        <v>17</v>
      </c>
      <c r="D150" s="2">
        <v>1</v>
      </c>
      <c r="E150" s="2">
        <v>10</v>
      </c>
      <c r="F150" s="2">
        <v>2</v>
      </c>
      <c r="H150" s="2">
        <v>0.26900000000000002</v>
      </c>
      <c r="I150" s="2">
        <v>0.59899999999999998</v>
      </c>
      <c r="J150" s="2">
        <v>2E-3</v>
      </c>
      <c r="K150" s="2">
        <v>299.5</v>
      </c>
      <c r="L150" s="2">
        <f t="shared" si="34"/>
        <v>5.7021144175555039</v>
      </c>
      <c r="M150" s="2">
        <f t="shared" ref="M150:M163" si="36">AVERAGE(H150/G$164, H150/G$165, H150/G$166, H150/G$167, H150/G$168, H150/G$169, H150/G$170, H150/ G$171, H150/G$172, H150/G$173, H150/G$174, H150/G$175)</f>
        <v>1.3274351092361518</v>
      </c>
      <c r="N150" s="2">
        <f t="shared" si="35"/>
        <v>0.2832485910078606</v>
      </c>
      <c r="O150" s="2">
        <f t="shared" ref="O150:O163" si="37">I150/AVERAGE(J$150:J$163,J$176:J$297)</f>
        <v>1.3197252462415761</v>
      </c>
      <c r="P150" s="2">
        <f t="shared" ref="P150:P163" si="38">H150/AVERAGE(G$164:G$175)</f>
        <v>0.69644012944983824</v>
      </c>
      <c r="Q150" s="2">
        <f t="shared" ref="Q150:Q163" si="39">(H150 - AVERAGE(G$164:G$175))/AVERAGE(G$164:G$175)</f>
        <v>-0.30355987055016176</v>
      </c>
      <c r="R150" s="2">
        <f t="shared" ref="R150:R163" si="40">(I150 -AVERAGE(J$150:J$163,J$176:J$297))/AVERAGE(J$150:J$163,J$176:J$297)</f>
        <v>0.31972524624157611</v>
      </c>
      <c r="S150" s="4">
        <f t="shared" si="33"/>
        <v>298.5</v>
      </c>
      <c r="Z150" s="10"/>
    </row>
    <row r="151" spans="1:26" x14ac:dyDescent="0.2">
      <c r="A151" s="2">
        <v>2</v>
      </c>
      <c r="B151" s="2">
        <v>0</v>
      </c>
      <c r="C151" s="2" t="s">
        <v>17</v>
      </c>
      <c r="D151" s="2">
        <v>2</v>
      </c>
      <c r="E151" s="2">
        <v>9</v>
      </c>
      <c r="F151" s="2">
        <v>2</v>
      </c>
      <c r="H151" s="2">
        <v>7.1999999999999995E-2</v>
      </c>
      <c r="I151" s="2">
        <v>0.88900000000000001</v>
      </c>
      <c r="J151" s="2">
        <v>0.22500000000000001</v>
      </c>
      <c r="K151" s="2">
        <v>3.951111111111111</v>
      </c>
      <c r="L151" s="2">
        <f t="shared" si="34"/>
        <v>1.3739968333094845</v>
      </c>
      <c r="M151" s="2">
        <f t="shared" si="36"/>
        <v>0.35529861659852391</v>
      </c>
      <c r="N151" s="2">
        <f t="shared" si="35"/>
        <v>-1.0347966695779232</v>
      </c>
      <c r="O151" s="2">
        <f t="shared" si="37"/>
        <v>1.958657335406947</v>
      </c>
      <c r="P151" s="2">
        <f t="shared" si="38"/>
        <v>0.18640776699029127</v>
      </c>
      <c r="Q151" s="2">
        <f t="shared" si="39"/>
        <v>-0.81359223300970873</v>
      </c>
      <c r="R151" s="2">
        <f t="shared" si="40"/>
        <v>0.95865733540694698</v>
      </c>
      <c r="S151" s="4">
        <f t="shared" si="33"/>
        <v>2.951111111111111</v>
      </c>
      <c r="Z151" s="10"/>
    </row>
    <row r="152" spans="1:26" x14ac:dyDescent="0.2">
      <c r="A152" s="2">
        <v>2</v>
      </c>
      <c r="B152" s="2">
        <v>0</v>
      </c>
      <c r="C152" s="2" t="s">
        <v>17</v>
      </c>
      <c r="D152" s="2">
        <v>2</v>
      </c>
      <c r="E152" s="2">
        <v>10</v>
      </c>
      <c r="F152" s="2">
        <v>2</v>
      </c>
      <c r="H152" s="2">
        <v>0.214</v>
      </c>
      <c r="I152" s="2">
        <v>0.59</v>
      </c>
      <c r="J152" s="2">
        <v>0.70599999999999996</v>
      </c>
      <c r="K152" s="2">
        <v>0.8356940509915014</v>
      </c>
      <c r="L152" s="2">
        <f t="shared" si="34"/>
        <v>-0.17949270059347697</v>
      </c>
      <c r="M152" s="2">
        <f t="shared" si="36"/>
        <v>1.0560264437789462</v>
      </c>
      <c r="N152" s="2">
        <f t="shared" si="35"/>
        <v>5.4513226427873054E-2</v>
      </c>
      <c r="O152" s="2">
        <f t="shared" si="37"/>
        <v>1.2998963193364439</v>
      </c>
      <c r="P152" s="2">
        <f t="shared" si="38"/>
        <v>0.55404530744336566</v>
      </c>
      <c r="Q152" s="2">
        <f t="shared" si="39"/>
        <v>-0.44595469255663428</v>
      </c>
      <c r="R152" s="2">
        <f t="shared" si="40"/>
        <v>0.2998963193364439</v>
      </c>
      <c r="S152" s="4">
        <f t="shared" si="33"/>
        <v>-0.16430594900849857</v>
      </c>
      <c r="Z152" s="10"/>
    </row>
    <row r="153" spans="1:26" x14ac:dyDescent="0.2">
      <c r="A153" s="2">
        <v>2</v>
      </c>
      <c r="B153" s="2">
        <v>0</v>
      </c>
      <c r="C153" s="2" t="s">
        <v>17</v>
      </c>
      <c r="D153" s="2">
        <v>3</v>
      </c>
      <c r="E153" s="2">
        <v>8</v>
      </c>
      <c r="F153" s="2">
        <v>2</v>
      </c>
      <c r="H153" s="2">
        <v>0.16700000000000001</v>
      </c>
      <c r="I153" s="2">
        <v>0.58399999999999996</v>
      </c>
      <c r="J153" s="2">
        <v>0.29399999999999998</v>
      </c>
      <c r="K153" s="2">
        <v>1.986394557823129</v>
      </c>
      <c r="L153" s="2">
        <f t="shared" si="34"/>
        <v>0.68632121548954528</v>
      </c>
      <c r="M153" s="2">
        <f t="shared" si="36"/>
        <v>0.82409540238824286</v>
      </c>
      <c r="N153" s="2">
        <f t="shared" si="35"/>
        <v>-0.19346897617722353</v>
      </c>
      <c r="O153" s="2">
        <f t="shared" si="37"/>
        <v>1.2866770347330223</v>
      </c>
      <c r="P153" s="2">
        <f t="shared" si="38"/>
        <v>0.43236245954692559</v>
      </c>
      <c r="Q153" s="2">
        <f t="shared" si="39"/>
        <v>-0.56763754045307435</v>
      </c>
      <c r="R153" s="2">
        <f t="shared" si="40"/>
        <v>0.28667703473302242</v>
      </c>
      <c r="S153" s="4">
        <f t="shared" si="33"/>
        <v>0.98639455782312924</v>
      </c>
      <c r="Z153" s="10"/>
    </row>
    <row r="154" spans="1:26" x14ac:dyDescent="0.2">
      <c r="A154" s="2">
        <v>2</v>
      </c>
      <c r="B154" s="2">
        <v>0</v>
      </c>
      <c r="C154" s="2" t="s">
        <v>17</v>
      </c>
      <c r="D154" s="2">
        <v>3</v>
      </c>
      <c r="E154" s="2">
        <v>9</v>
      </c>
      <c r="F154" s="2">
        <v>2</v>
      </c>
      <c r="H154" s="2">
        <v>0.20499999999999999</v>
      </c>
      <c r="I154" s="2">
        <v>0.749</v>
      </c>
      <c r="J154" s="2">
        <v>0.61199999999999999</v>
      </c>
      <c r="K154" s="2">
        <v>1.2238562091503269</v>
      </c>
      <c r="L154" s="2">
        <f t="shared" si="34"/>
        <v>0.20200670100489349</v>
      </c>
      <c r="M154" s="2">
        <f t="shared" si="36"/>
        <v>1.0116141167041306</v>
      </c>
      <c r="N154" s="2">
        <f t="shared" si="35"/>
        <v>1.1547190544429676E-2</v>
      </c>
      <c r="O154" s="2">
        <f t="shared" si="37"/>
        <v>1.6502073613271127</v>
      </c>
      <c r="P154" s="2">
        <f t="shared" si="38"/>
        <v>0.53074433656957931</v>
      </c>
      <c r="Q154" s="2">
        <f t="shared" si="39"/>
        <v>-0.46925566343042074</v>
      </c>
      <c r="R154" s="2">
        <f t="shared" si="40"/>
        <v>0.65020736132711277</v>
      </c>
      <c r="S154" s="4">
        <f t="shared" si="33"/>
        <v>0.22385620915032681</v>
      </c>
      <c r="Z154" s="10"/>
    </row>
    <row r="155" spans="1:26" x14ac:dyDescent="0.2">
      <c r="A155" s="2">
        <v>2</v>
      </c>
      <c r="B155" s="2">
        <v>0</v>
      </c>
      <c r="C155" s="2" t="s">
        <v>17</v>
      </c>
      <c r="D155" s="2">
        <v>3</v>
      </c>
      <c r="E155" s="2">
        <v>10</v>
      </c>
      <c r="F155" s="2">
        <v>2</v>
      </c>
      <c r="H155" s="2">
        <v>0.378</v>
      </c>
      <c r="I155" s="2">
        <v>0.90800000000000003</v>
      </c>
      <c r="J155" s="2">
        <v>5.0000000000000001E-3</v>
      </c>
      <c r="K155" s="2">
        <v>181.6</v>
      </c>
      <c r="L155" s="2">
        <f t="shared" si="34"/>
        <v>5.2018064661671932</v>
      </c>
      <c r="M155" s="2">
        <f t="shared" si="36"/>
        <v>1.8653177371422505</v>
      </c>
      <c r="N155" s="2">
        <f t="shared" si="35"/>
        <v>0.62343140702560917</v>
      </c>
      <c r="O155" s="2">
        <f t="shared" si="37"/>
        <v>2.0005184033177814</v>
      </c>
      <c r="P155" s="2">
        <f t="shared" si="38"/>
        <v>0.97864077669902916</v>
      </c>
      <c r="Q155" s="2">
        <f t="shared" si="39"/>
        <v>-2.1359223300970821E-2</v>
      </c>
      <c r="R155" s="2">
        <f t="shared" si="40"/>
        <v>1.0005184033177816</v>
      </c>
      <c r="S155" s="4">
        <f t="shared" si="33"/>
        <v>180.6</v>
      </c>
      <c r="Z155" s="10"/>
    </row>
    <row r="156" spans="1:26" x14ac:dyDescent="0.2">
      <c r="A156" s="2">
        <v>2</v>
      </c>
      <c r="B156" s="2">
        <v>0</v>
      </c>
      <c r="C156" s="2" t="s">
        <v>17</v>
      </c>
      <c r="D156" s="2">
        <v>13</v>
      </c>
      <c r="E156" s="2">
        <v>9</v>
      </c>
      <c r="F156" s="2">
        <v>2</v>
      </c>
      <c r="H156" s="2">
        <v>0.14599999999999999</v>
      </c>
      <c r="I156" s="2">
        <v>0.745</v>
      </c>
      <c r="J156" s="2">
        <v>0.55100000000000005</v>
      </c>
      <c r="K156" s="2">
        <v>1.3520871143375679</v>
      </c>
      <c r="L156" s="2">
        <f t="shared" si="34"/>
        <v>0.3016494092266449</v>
      </c>
      <c r="M156" s="2">
        <f t="shared" si="36"/>
        <v>0.72046663921367349</v>
      </c>
      <c r="N156" s="2">
        <f t="shared" si="35"/>
        <v>-0.32785616688564206</v>
      </c>
      <c r="O156" s="2">
        <f t="shared" si="37"/>
        <v>1.6413945049248317</v>
      </c>
      <c r="P156" s="2">
        <f t="shared" si="38"/>
        <v>0.37799352750809062</v>
      </c>
      <c r="Q156" s="2">
        <f t="shared" si="39"/>
        <v>-0.62200647249190943</v>
      </c>
      <c r="R156" s="2">
        <f t="shared" si="40"/>
        <v>0.64139450492483174</v>
      </c>
      <c r="S156" s="4">
        <f t="shared" ref="S156:S163" si="41">(I156-J156)/J156</f>
        <v>0.35208711433756795</v>
      </c>
      <c r="Z156" s="10"/>
    </row>
    <row r="157" spans="1:26" x14ac:dyDescent="0.2">
      <c r="A157" s="2">
        <v>2</v>
      </c>
      <c r="B157" s="2">
        <v>0</v>
      </c>
      <c r="C157" s="2" t="s">
        <v>17</v>
      </c>
      <c r="D157" s="2">
        <v>13</v>
      </c>
      <c r="E157" s="2">
        <v>10</v>
      </c>
      <c r="F157" s="2">
        <v>2</v>
      </c>
      <c r="H157" s="2">
        <v>0.29099999999999998</v>
      </c>
      <c r="I157" s="2">
        <v>0.83099999999999996</v>
      </c>
      <c r="J157" s="2">
        <v>0.96</v>
      </c>
      <c r="K157" s="2">
        <v>0.86562499999999998</v>
      </c>
      <c r="L157" s="2">
        <f t="shared" si="34"/>
        <v>-0.14430348960643374</v>
      </c>
      <c r="M157" s="2">
        <f t="shared" si="36"/>
        <v>1.4359985754190341</v>
      </c>
      <c r="N157" s="2">
        <f t="shared" si="35"/>
        <v>0.36186047857751397</v>
      </c>
      <c r="O157" s="2">
        <f t="shared" si="37"/>
        <v>1.8308709175738727</v>
      </c>
      <c r="P157" s="2">
        <f t="shared" si="38"/>
        <v>0.75339805825242712</v>
      </c>
      <c r="Q157" s="2">
        <f t="shared" si="39"/>
        <v>-0.24660194174757283</v>
      </c>
      <c r="R157" s="2">
        <f t="shared" si="40"/>
        <v>0.83087091757387266</v>
      </c>
      <c r="S157" s="4">
        <f t="shared" si="41"/>
        <v>-0.13437500000000002</v>
      </c>
      <c r="Z157" s="10"/>
    </row>
    <row r="158" spans="1:26" x14ac:dyDescent="0.2">
      <c r="A158" s="2">
        <v>2</v>
      </c>
      <c r="B158" s="2">
        <v>0</v>
      </c>
      <c r="C158" s="2" t="s">
        <v>17</v>
      </c>
      <c r="D158" s="2">
        <v>18</v>
      </c>
      <c r="E158" s="2">
        <v>11</v>
      </c>
      <c r="F158" s="2">
        <v>2</v>
      </c>
      <c r="H158" s="2">
        <v>0.08</v>
      </c>
      <c r="I158" s="2">
        <v>0.184</v>
      </c>
      <c r="J158" s="2">
        <v>0.318</v>
      </c>
      <c r="K158" s="2">
        <v>0.57861635220125784</v>
      </c>
      <c r="L158" s="2">
        <f t="shared" si="34"/>
        <v>-0.54711562517119128</v>
      </c>
      <c r="M158" s="2">
        <f t="shared" si="36"/>
        <v>0.39477624066502653</v>
      </c>
      <c r="N158" s="2">
        <f t="shared" si="35"/>
        <v>-0.92943615392009704</v>
      </c>
      <c r="O158" s="2">
        <f t="shared" si="37"/>
        <v>0.4053913945049249</v>
      </c>
      <c r="P158" s="2">
        <f t="shared" si="38"/>
        <v>0.20711974110032363</v>
      </c>
      <c r="Q158" s="2">
        <f t="shared" si="39"/>
        <v>-0.79288025889967628</v>
      </c>
      <c r="R158" s="2">
        <f t="shared" si="40"/>
        <v>-0.5946086054950751</v>
      </c>
      <c r="S158" s="4">
        <f t="shared" si="41"/>
        <v>-0.42138364779874216</v>
      </c>
      <c r="Z158" s="10"/>
    </row>
    <row r="159" spans="1:26" x14ac:dyDescent="0.2">
      <c r="A159" s="2">
        <v>2</v>
      </c>
      <c r="B159" s="2">
        <v>0</v>
      </c>
      <c r="C159" s="2" t="s">
        <v>17</v>
      </c>
      <c r="D159" s="2">
        <v>18</v>
      </c>
      <c r="E159" s="2">
        <v>12</v>
      </c>
      <c r="F159" s="2">
        <v>2</v>
      </c>
      <c r="H159" s="2">
        <v>0.04</v>
      </c>
      <c r="I159" s="2">
        <v>0.14699999999999999</v>
      </c>
      <c r="J159" s="2">
        <v>0.81599999999999995</v>
      </c>
      <c r="K159" s="2">
        <v>0.18014705882352941</v>
      </c>
      <c r="L159" s="2">
        <f t="shared" si="34"/>
        <v>-1.7139817681853706</v>
      </c>
      <c r="M159" s="2">
        <f t="shared" si="36"/>
        <v>0.19738812033251327</v>
      </c>
      <c r="N159" s="2">
        <f t="shared" si="35"/>
        <v>-1.6225833344800422</v>
      </c>
      <c r="O159" s="2">
        <f t="shared" si="37"/>
        <v>0.32387247278382586</v>
      </c>
      <c r="P159" s="2">
        <f t="shared" si="38"/>
        <v>0.10355987055016182</v>
      </c>
      <c r="Q159" s="2">
        <f t="shared" si="39"/>
        <v>-0.8964401294498382</v>
      </c>
      <c r="R159" s="2">
        <f t="shared" si="40"/>
        <v>-0.67612752721617408</v>
      </c>
      <c r="S159" s="4">
        <f t="shared" si="41"/>
        <v>-0.81985294117647056</v>
      </c>
      <c r="Z159" s="10"/>
    </row>
    <row r="160" spans="1:26" x14ac:dyDescent="0.2">
      <c r="A160" s="2">
        <v>2</v>
      </c>
      <c r="B160" s="2">
        <v>0</v>
      </c>
      <c r="C160" s="2" t="s">
        <v>17</v>
      </c>
      <c r="D160" s="2">
        <v>19</v>
      </c>
      <c r="E160" s="2">
        <v>9</v>
      </c>
      <c r="F160" s="2">
        <v>2</v>
      </c>
      <c r="H160" s="2">
        <v>5.3100000000000001E-2</v>
      </c>
      <c r="I160" s="2">
        <v>0.308</v>
      </c>
      <c r="J160" s="2">
        <v>1.071</v>
      </c>
      <c r="K160" s="2">
        <v>0.28758169934640532</v>
      </c>
      <c r="L160" s="2">
        <f t="shared" si="34"/>
        <v>-1.246248287474174</v>
      </c>
      <c r="M160" s="2">
        <f t="shared" si="36"/>
        <v>0.2620327297414114</v>
      </c>
      <c r="N160" s="2">
        <f t="shared" si="35"/>
        <v>-1.3392858603460853</v>
      </c>
      <c r="O160" s="2">
        <f t="shared" si="37"/>
        <v>0.67858994297563513</v>
      </c>
      <c r="P160" s="2">
        <f t="shared" si="38"/>
        <v>0.13747572815533982</v>
      </c>
      <c r="Q160" s="2">
        <f t="shared" si="39"/>
        <v>-0.86252427184466018</v>
      </c>
      <c r="R160" s="2">
        <f t="shared" si="40"/>
        <v>-0.32141005702436487</v>
      </c>
      <c r="S160" s="4">
        <f t="shared" si="41"/>
        <v>-0.71241830065359468</v>
      </c>
      <c r="Z160" s="11"/>
    </row>
    <row r="161" spans="1:26" x14ac:dyDescent="0.2">
      <c r="A161" s="2">
        <v>2</v>
      </c>
      <c r="B161" s="2">
        <v>0</v>
      </c>
      <c r="C161" s="2" t="s">
        <v>17</v>
      </c>
      <c r="D161" s="2">
        <v>19</v>
      </c>
      <c r="E161" s="2">
        <v>10</v>
      </c>
      <c r="F161" s="2">
        <v>2</v>
      </c>
      <c r="H161" s="2">
        <v>0.153</v>
      </c>
      <c r="I161" s="2">
        <v>0.86899999999999999</v>
      </c>
      <c r="J161" s="2">
        <v>0.26800000000000002</v>
      </c>
      <c r="K161" s="2">
        <v>3.2425373134328361</v>
      </c>
      <c r="L161" s="2">
        <f t="shared" si="34"/>
        <v>1.1763561447545354</v>
      </c>
      <c r="M161" s="2">
        <f t="shared" si="36"/>
        <v>0.75500956027186328</v>
      </c>
      <c r="N161" s="2">
        <f t="shared" si="35"/>
        <v>-0.28102486720154307</v>
      </c>
      <c r="O161" s="2">
        <f t="shared" si="37"/>
        <v>1.914593053395542</v>
      </c>
      <c r="P161" s="2">
        <f t="shared" si="38"/>
        <v>0.39611650485436894</v>
      </c>
      <c r="Q161" s="2">
        <f t="shared" si="39"/>
        <v>-0.60388349514563111</v>
      </c>
      <c r="R161" s="2">
        <f t="shared" si="40"/>
        <v>0.91459305339554198</v>
      </c>
      <c r="S161" s="4">
        <f t="shared" si="41"/>
        <v>2.2425373134328357</v>
      </c>
      <c r="Z161" s="11"/>
    </row>
    <row r="162" spans="1:26" x14ac:dyDescent="0.2">
      <c r="A162" s="2">
        <v>2</v>
      </c>
      <c r="B162" s="2">
        <v>0</v>
      </c>
      <c r="C162" s="2" t="s">
        <v>17</v>
      </c>
      <c r="D162" s="2">
        <v>20</v>
      </c>
      <c r="E162" s="2">
        <v>9</v>
      </c>
      <c r="F162" s="2">
        <v>2</v>
      </c>
      <c r="H162" s="2">
        <v>0.25800000000000001</v>
      </c>
      <c r="I162" s="2">
        <v>0.59499999999999997</v>
      </c>
      <c r="J162" s="2">
        <v>0.77</v>
      </c>
      <c r="K162" s="2">
        <v>0.77272727272727271</v>
      </c>
      <c r="L162" s="2">
        <f t="shared" si="34"/>
        <v>-0.25782910930209979</v>
      </c>
      <c r="M162" s="2">
        <f t="shared" si="36"/>
        <v>1.2731533761447105</v>
      </c>
      <c r="N162" s="2">
        <f t="shared" si="35"/>
        <v>0.24149679632763874</v>
      </c>
      <c r="O162" s="2">
        <f t="shared" si="37"/>
        <v>1.3109123898392951</v>
      </c>
      <c r="P162" s="2">
        <f t="shared" si="38"/>
        <v>0.66796116504854375</v>
      </c>
      <c r="Q162" s="2">
        <f t="shared" si="39"/>
        <v>-0.33203883495145625</v>
      </c>
      <c r="R162" s="2">
        <f t="shared" si="40"/>
        <v>0.31091238983929509</v>
      </c>
      <c r="S162" s="4">
        <f t="shared" si="41"/>
        <v>-0.22727272727272732</v>
      </c>
      <c r="Z162" s="11"/>
    </row>
    <row r="163" spans="1:26" x14ac:dyDescent="0.2">
      <c r="A163" s="2">
        <v>2</v>
      </c>
      <c r="B163" s="2">
        <v>0</v>
      </c>
      <c r="C163" s="2" t="s">
        <v>17</v>
      </c>
      <c r="D163" s="2">
        <v>20</v>
      </c>
      <c r="E163" s="2">
        <v>10</v>
      </c>
      <c r="F163" s="2">
        <v>2</v>
      </c>
      <c r="H163" s="2">
        <v>1.0999999999999999E-2</v>
      </c>
      <c r="I163" s="2">
        <v>0.54800000000000004</v>
      </c>
      <c r="J163" s="2">
        <v>0.23300000000000001</v>
      </c>
      <c r="K163" s="2">
        <v>2.3519313304720999</v>
      </c>
      <c r="L163" s="2">
        <f>LN(K163)</f>
        <v>0.8552368333823136</v>
      </c>
      <c r="M163" s="2">
        <f t="shared" si="36"/>
        <v>5.4281733091441138E-2</v>
      </c>
      <c r="N163" s="2">
        <f t="shared" si="35"/>
        <v>-2.9135675157956085</v>
      </c>
      <c r="O163" s="2">
        <f t="shared" si="37"/>
        <v>1.2073613271124939</v>
      </c>
      <c r="P163" s="2">
        <f t="shared" si="38"/>
        <v>2.8478964401294497E-2</v>
      </c>
      <c r="Q163" s="2">
        <f t="shared" si="39"/>
        <v>-0.97152103559870551</v>
      </c>
      <c r="R163" s="2">
        <f t="shared" si="40"/>
        <v>0.2073613271124938</v>
      </c>
      <c r="S163" s="4">
        <f t="shared" si="41"/>
        <v>1.3519313304721032</v>
      </c>
      <c r="Z163" s="11"/>
    </row>
    <row r="164" spans="1:26" x14ac:dyDescent="0.2">
      <c r="A164" s="2">
        <v>2</v>
      </c>
      <c r="B164" s="2">
        <v>0</v>
      </c>
      <c r="C164" s="2" t="s">
        <v>18</v>
      </c>
      <c r="D164" s="2">
        <v>0</v>
      </c>
      <c r="E164" s="2">
        <v>0</v>
      </c>
      <c r="F164" s="2">
        <v>2</v>
      </c>
      <c r="G164" s="2">
        <v>8.7999999999999995E-2</v>
      </c>
      <c r="Z164" s="12"/>
    </row>
    <row r="165" spans="1:26" x14ac:dyDescent="0.2">
      <c r="A165" s="2">
        <v>2</v>
      </c>
      <c r="B165" s="2">
        <v>0</v>
      </c>
      <c r="C165" s="2" t="s">
        <v>18</v>
      </c>
      <c r="D165" s="2">
        <v>0</v>
      </c>
      <c r="E165" s="2">
        <v>0</v>
      </c>
      <c r="F165" s="2">
        <v>5</v>
      </c>
      <c r="G165" s="2">
        <v>0.63</v>
      </c>
      <c r="Z165" s="12"/>
    </row>
    <row r="166" spans="1:26" x14ac:dyDescent="0.2">
      <c r="A166" s="2">
        <v>2</v>
      </c>
      <c r="B166" s="2">
        <v>0</v>
      </c>
      <c r="C166" s="2" t="s">
        <v>18</v>
      </c>
      <c r="D166" s="2">
        <v>0</v>
      </c>
      <c r="E166" s="2">
        <v>0</v>
      </c>
      <c r="F166" s="2">
        <v>8</v>
      </c>
      <c r="G166" s="2">
        <v>0.39400000000000002</v>
      </c>
      <c r="Z166" s="12"/>
    </row>
    <row r="167" spans="1:26" x14ac:dyDescent="0.2">
      <c r="A167" s="2">
        <v>2</v>
      </c>
      <c r="B167" s="2">
        <v>0</v>
      </c>
      <c r="C167" s="2" t="s">
        <v>18</v>
      </c>
      <c r="D167" s="2">
        <v>0</v>
      </c>
      <c r="E167" s="2">
        <v>0</v>
      </c>
      <c r="F167" s="2">
        <v>11</v>
      </c>
      <c r="G167" s="2">
        <v>0.47</v>
      </c>
      <c r="Z167" s="12"/>
    </row>
    <row r="168" spans="1:26" x14ac:dyDescent="0.2">
      <c r="A168" s="2">
        <v>2</v>
      </c>
      <c r="B168" s="2">
        <v>0</v>
      </c>
      <c r="C168" s="2" t="s">
        <v>18</v>
      </c>
      <c r="D168" s="2">
        <v>0</v>
      </c>
      <c r="E168" s="2">
        <v>0</v>
      </c>
      <c r="F168" s="2">
        <v>14</v>
      </c>
      <c r="G168" s="2">
        <v>0.40799999999999997</v>
      </c>
      <c r="Z168" s="12"/>
    </row>
    <row r="169" spans="1:26" x14ac:dyDescent="0.2">
      <c r="A169" s="2">
        <v>2</v>
      </c>
      <c r="B169" s="2">
        <v>0</v>
      </c>
      <c r="C169" s="2" t="s">
        <v>18</v>
      </c>
      <c r="D169" s="2">
        <v>0</v>
      </c>
      <c r="E169" s="2">
        <v>0</v>
      </c>
      <c r="F169" s="2">
        <v>17</v>
      </c>
      <c r="G169" s="2">
        <v>0.47499999999999998</v>
      </c>
      <c r="Z169" s="12"/>
    </row>
    <row r="170" spans="1:26" x14ac:dyDescent="0.2">
      <c r="A170" s="2">
        <v>2</v>
      </c>
      <c r="B170" s="2">
        <v>0</v>
      </c>
      <c r="C170" s="2" t="s">
        <v>18</v>
      </c>
      <c r="D170" s="2">
        <v>0</v>
      </c>
      <c r="E170" s="2">
        <v>0</v>
      </c>
      <c r="F170" s="2">
        <v>20</v>
      </c>
      <c r="G170" s="2">
        <v>0.40899999999999997</v>
      </c>
      <c r="Z170" s="12"/>
    </row>
    <row r="171" spans="1:26" x14ac:dyDescent="0.2">
      <c r="A171" s="2">
        <v>2</v>
      </c>
      <c r="B171" s="2">
        <v>0</v>
      </c>
      <c r="C171" s="2" t="s">
        <v>18</v>
      </c>
      <c r="D171" s="2">
        <v>0</v>
      </c>
      <c r="E171" s="2">
        <v>0</v>
      </c>
      <c r="F171" s="2">
        <v>23</v>
      </c>
      <c r="G171" s="2">
        <v>0.379</v>
      </c>
      <c r="Z171" s="12"/>
    </row>
    <row r="172" spans="1:26" x14ac:dyDescent="0.2">
      <c r="A172" s="2">
        <v>2</v>
      </c>
      <c r="B172" s="2">
        <v>0</v>
      </c>
      <c r="C172" s="2" t="s">
        <v>18</v>
      </c>
      <c r="D172" s="2">
        <v>0</v>
      </c>
      <c r="E172" s="2">
        <v>0</v>
      </c>
      <c r="F172" s="2">
        <v>26</v>
      </c>
      <c r="G172" s="2">
        <v>4.9000000000000002E-2</v>
      </c>
      <c r="Z172" s="12"/>
    </row>
    <row r="173" spans="1:26" x14ac:dyDescent="0.2">
      <c r="A173" s="2">
        <v>2</v>
      </c>
      <c r="B173" s="2">
        <v>0</v>
      </c>
      <c r="C173" s="2" t="s">
        <v>18</v>
      </c>
      <c r="D173" s="2">
        <v>0</v>
      </c>
      <c r="E173" s="2">
        <v>0</v>
      </c>
      <c r="F173" s="2">
        <v>29</v>
      </c>
      <c r="G173" s="2">
        <v>0.16700000000000001</v>
      </c>
      <c r="Z173" s="12"/>
    </row>
    <row r="174" spans="1:26" x14ac:dyDescent="0.2">
      <c r="A174" s="2">
        <v>2</v>
      </c>
      <c r="B174" s="2">
        <v>0</v>
      </c>
      <c r="C174" s="2" t="s">
        <v>18</v>
      </c>
      <c r="D174" s="2">
        <v>0</v>
      </c>
      <c r="E174" s="2">
        <v>0</v>
      </c>
      <c r="F174" s="2">
        <v>32</v>
      </c>
      <c r="G174" s="2">
        <v>0.222</v>
      </c>
      <c r="Z174" s="12"/>
    </row>
    <row r="175" spans="1:26" x14ac:dyDescent="0.2">
      <c r="A175" s="2">
        <v>2</v>
      </c>
      <c r="B175" s="2">
        <v>0</v>
      </c>
      <c r="C175" s="2" t="s">
        <v>18</v>
      </c>
      <c r="D175" s="2">
        <v>0</v>
      </c>
      <c r="E175" s="2">
        <v>0</v>
      </c>
      <c r="F175" s="2">
        <v>35</v>
      </c>
      <c r="G175" s="2">
        <v>0.94399999999999995</v>
      </c>
      <c r="Z175" s="12"/>
    </row>
    <row r="176" spans="1:26" x14ac:dyDescent="0.2">
      <c r="A176" s="2">
        <v>2</v>
      </c>
      <c r="B176" s="2">
        <v>0</v>
      </c>
      <c r="C176" s="2" t="s">
        <v>19</v>
      </c>
      <c r="D176" s="2">
        <v>1</v>
      </c>
      <c r="E176" s="2">
        <v>8</v>
      </c>
      <c r="F176" s="2">
        <v>2</v>
      </c>
      <c r="H176" s="2">
        <v>0.49</v>
      </c>
      <c r="I176" s="2">
        <v>0.60299999999999998</v>
      </c>
      <c r="J176" s="2">
        <v>0.35499999999999998</v>
      </c>
      <c r="K176" s="2">
        <v>1.698591549295775</v>
      </c>
      <c r="L176" s="2">
        <f t="shared" si="34"/>
        <v>0.52979940725176988</v>
      </c>
      <c r="M176" s="2">
        <f t="shared" ref="M176:M207" si="42">AVERAGE(H176/G$164, H176/G$165, H176/G$166, H176/G$167, H176/G$168, H176/G$169, H176/G$170, H176/ G$171, H176/G$172, H176/G$173, H176/G$174, H176/G$175)</f>
        <v>2.4180044740732876</v>
      </c>
      <c r="N176" s="2">
        <f t="shared" si="35"/>
        <v>0.88294260251069367</v>
      </c>
      <c r="O176" s="2">
        <f t="shared" ref="O176:O207" si="43">I176/AVERAGE(J$150:J$163,J$176:J$297)</f>
        <v>1.328538102643857</v>
      </c>
      <c r="P176" s="2">
        <f t="shared" ref="P176:P207" si="44">H176/AVERAGE(G$164:G$175)</f>
        <v>1.2686084142394822</v>
      </c>
      <c r="Q176" s="2">
        <f t="shared" ref="Q176:Q207" si="45">(H176 - AVERAGE(G$164:G$175))/AVERAGE(G$164:G$175)</f>
        <v>0.26860841423948223</v>
      </c>
      <c r="R176" s="2">
        <f t="shared" ref="R176:R207" si="46">(I176 -AVERAGE(J$150:J$163,J$176:J$297))/AVERAGE(J$150:J$163,J$176:J$297)</f>
        <v>0.32853810264385708</v>
      </c>
      <c r="S176" s="4">
        <f t="shared" ref="S176:S207" si="47">(I176-J176)/J176</f>
        <v>0.69859154929577472</v>
      </c>
      <c r="Z176" s="11"/>
    </row>
    <row r="177" spans="1:27" x14ac:dyDescent="0.2">
      <c r="A177" s="2">
        <v>2</v>
      </c>
      <c r="B177" s="2">
        <v>0</v>
      </c>
      <c r="C177" s="2" t="s">
        <v>19</v>
      </c>
      <c r="D177" s="2">
        <v>1</v>
      </c>
      <c r="E177" s="2">
        <v>9</v>
      </c>
      <c r="F177" s="2">
        <v>2</v>
      </c>
      <c r="H177" s="2">
        <v>0.45</v>
      </c>
      <c r="I177" s="2">
        <v>0.73199999999999998</v>
      </c>
      <c r="J177" s="2">
        <v>0.41799999999999998</v>
      </c>
      <c r="K177" s="2">
        <v>1.7511961722488041</v>
      </c>
      <c r="L177" s="2">
        <f t="shared" si="34"/>
        <v>0.56029908143655538</v>
      </c>
      <c r="M177" s="2">
        <f t="shared" si="42"/>
        <v>2.2206163537407746</v>
      </c>
      <c r="N177" s="2">
        <f t="shared" si="35"/>
        <v>0.79778479417038695</v>
      </c>
      <c r="O177" s="2">
        <f t="shared" si="43"/>
        <v>1.6127527216174184</v>
      </c>
      <c r="P177" s="2">
        <f t="shared" si="44"/>
        <v>1.1650485436893205</v>
      </c>
      <c r="Q177" s="2">
        <f t="shared" si="45"/>
        <v>0.16504854368932048</v>
      </c>
      <c r="R177" s="2">
        <f t="shared" si="46"/>
        <v>0.61275272161741856</v>
      </c>
      <c r="S177" s="4">
        <f t="shared" si="47"/>
        <v>0.75119617224880386</v>
      </c>
      <c r="Z177" s="11"/>
    </row>
    <row r="178" spans="1:27" x14ac:dyDescent="0.2">
      <c r="A178" s="2">
        <v>2</v>
      </c>
      <c r="B178" s="2">
        <v>0</v>
      </c>
      <c r="C178" s="2" t="s">
        <v>19</v>
      </c>
      <c r="D178" s="2">
        <v>1</v>
      </c>
      <c r="E178" s="2">
        <v>10</v>
      </c>
      <c r="F178" s="2">
        <v>2</v>
      </c>
      <c r="H178" s="2">
        <v>2E-3</v>
      </c>
      <c r="I178" s="2">
        <v>0.94599999999999995</v>
      </c>
      <c r="J178" s="2">
        <v>0.626</v>
      </c>
      <c r="K178" s="2">
        <v>1.5111821086261981</v>
      </c>
      <c r="L178" s="2">
        <f t="shared" si="34"/>
        <v>0.41289219795177973</v>
      </c>
      <c r="M178" s="2">
        <f t="shared" si="42"/>
        <v>9.8694060166256634E-3</v>
      </c>
      <c r="N178" s="2">
        <f t="shared" si="35"/>
        <v>-4.6183156080340337</v>
      </c>
      <c r="O178" s="2">
        <f t="shared" si="43"/>
        <v>2.0842405391394507</v>
      </c>
      <c r="P178" s="2">
        <f t="shared" si="44"/>
        <v>5.1779935275080907E-3</v>
      </c>
      <c r="Q178" s="2">
        <f t="shared" si="45"/>
        <v>-0.99482200647249186</v>
      </c>
      <c r="R178" s="2">
        <f t="shared" si="46"/>
        <v>1.0842405391394507</v>
      </c>
      <c r="S178" s="4">
        <f t="shared" si="47"/>
        <v>0.51118210862619795</v>
      </c>
      <c r="Z178" s="11"/>
      <c r="AA178" s="13"/>
    </row>
    <row r="179" spans="1:27" x14ac:dyDescent="0.2">
      <c r="A179" s="2">
        <v>2</v>
      </c>
      <c r="B179" s="2">
        <v>0</v>
      </c>
      <c r="C179" s="2" t="s">
        <v>19</v>
      </c>
      <c r="D179" s="2">
        <v>4</v>
      </c>
      <c r="E179" s="2">
        <v>9</v>
      </c>
      <c r="F179" s="2">
        <v>2</v>
      </c>
      <c r="H179" s="2">
        <v>0.189</v>
      </c>
      <c r="I179" s="2">
        <v>0.80600000000000005</v>
      </c>
      <c r="J179" s="2">
        <v>0.44400000000000001</v>
      </c>
      <c r="K179" s="2">
        <v>1.815315315315315</v>
      </c>
      <c r="L179" s="2">
        <f t="shared" si="34"/>
        <v>0.59625918007440337</v>
      </c>
      <c r="M179" s="2">
        <f t="shared" si="42"/>
        <v>0.93265886857112523</v>
      </c>
      <c r="N179" s="2">
        <f t="shared" si="35"/>
        <v>-6.9715773534336181E-2</v>
      </c>
      <c r="O179" s="2">
        <f t="shared" si="43"/>
        <v>1.7757905650596169</v>
      </c>
      <c r="P179" s="2">
        <f t="shared" si="44"/>
        <v>0.48932038834951458</v>
      </c>
      <c r="Q179" s="2">
        <f t="shared" si="45"/>
        <v>-0.51067961165048537</v>
      </c>
      <c r="R179" s="2">
        <f t="shared" si="46"/>
        <v>0.77579056505961674</v>
      </c>
      <c r="S179" s="4">
        <f t="shared" si="47"/>
        <v>0.81531531531531543</v>
      </c>
      <c r="Z179" s="11"/>
    </row>
    <row r="180" spans="1:27" x14ac:dyDescent="0.2">
      <c r="A180" s="2">
        <v>2</v>
      </c>
      <c r="B180" s="2">
        <v>0</v>
      </c>
      <c r="C180" s="2" t="s">
        <v>19</v>
      </c>
      <c r="D180" s="2">
        <v>4</v>
      </c>
      <c r="E180" s="2">
        <v>10</v>
      </c>
      <c r="F180" s="2">
        <v>2</v>
      </c>
      <c r="H180" s="2">
        <v>0.39500000000000002</v>
      </c>
      <c r="I180" s="2">
        <v>0.32200000000000001</v>
      </c>
      <c r="J180" s="2">
        <v>3.5999999999999997E-2</v>
      </c>
      <c r="K180" s="2">
        <v>8.9444444444444446</v>
      </c>
      <c r="L180" s="2">
        <f t="shared" si="34"/>
        <v>2.1910326070882982</v>
      </c>
      <c r="M180" s="2">
        <f t="shared" si="42"/>
        <v>1.9492076882835685</v>
      </c>
      <c r="N180" s="2">
        <f t="shared" si="35"/>
        <v>0.66742297630714331</v>
      </c>
      <c r="O180" s="2">
        <f t="shared" si="43"/>
        <v>0.70943494038361854</v>
      </c>
      <c r="P180" s="2">
        <f t="shared" si="44"/>
        <v>1.022653721682848</v>
      </c>
      <c r="Q180" s="2">
        <f t="shared" si="45"/>
        <v>2.2653721682847988E-2</v>
      </c>
      <c r="R180" s="2">
        <f t="shared" si="46"/>
        <v>-0.2905650596163814</v>
      </c>
      <c r="S180" s="4">
        <f t="shared" si="47"/>
        <v>7.9444444444444455</v>
      </c>
      <c r="Z180" s="11"/>
    </row>
    <row r="181" spans="1:27" x14ac:dyDescent="0.2">
      <c r="A181" s="2">
        <v>2</v>
      </c>
      <c r="B181" s="2">
        <v>0</v>
      </c>
      <c r="C181" s="2" t="s">
        <v>19</v>
      </c>
      <c r="D181" s="2">
        <v>7</v>
      </c>
      <c r="E181" s="2">
        <v>10</v>
      </c>
      <c r="F181" s="2">
        <v>2</v>
      </c>
      <c r="H181" s="2">
        <v>0.16500000000000001</v>
      </c>
      <c r="I181" s="2">
        <v>0.53300000000000003</v>
      </c>
      <c r="J181" s="2">
        <v>0.30599999999999999</v>
      </c>
      <c r="K181" s="2">
        <v>1.7418300653594769</v>
      </c>
      <c r="L181" s="2">
        <f t="shared" si="34"/>
        <v>0.55493632221346367</v>
      </c>
      <c r="M181" s="2">
        <f t="shared" si="42"/>
        <v>0.81422599637161719</v>
      </c>
      <c r="N181" s="2">
        <f t="shared" si="35"/>
        <v>-0.20551731469339804</v>
      </c>
      <c r="O181" s="2">
        <f t="shared" si="43"/>
        <v>1.1743131156039401</v>
      </c>
      <c r="P181" s="2">
        <f t="shared" si="44"/>
        <v>0.42718446601941751</v>
      </c>
      <c r="Q181" s="2">
        <f t="shared" si="45"/>
        <v>-0.57281553398058249</v>
      </c>
      <c r="R181" s="2">
        <f t="shared" si="46"/>
        <v>0.17431311560394011</v>
      </c>
      <c r="S181" s="4">
        <f t="shared" si="47"/>
        <v>0.74183006535947726</v>
      </c>
      <c r="Z181" s="11"/>
    </row>
    <row r="182" spans="1:27" x14ac:dyDescent="0.2">
      <c r="A182" s="2">
        <v>2</v>
      </c>
      <c r="B182" s="2">
        <v>0</v>
      </c>
      <c r="C182" s="2" t="s">
        <v>19</v>
      </c>
      <c r="D182" s="2">
        <v>8</v>
      </c>
      <c r="E182" s="2">
        <v>6</v>
      </c>
      <c r="F182" s="2">
        <v>2</v>
      </c>
      <c r="H182" s="2">
        <v>0.28799999999999998</v>
      </c>
      <c r="I182" s="2">
        <v>0.82499999999999996</v>
      </c>
      <c r="J182" s="2">
        <v>0.89400000000000002</v>
      </c>
      <c r="K182" s="2">
        <v>0.92281879194630867</v>
      </c>
      <c r="L182" s="2">
        <f t="shared" si="34"/>
        <v>-8.032238883883322E-2</v>
      </c>
      <c r="M182" s="2">
        <f t="shared" si="42"/>
        <v>1.4211944663940956</v>
      </c>
      <c r="N182" s="2">
        <f t="shared" si="35"/>
        <v>0.35149769154196742</v>
      </c>
      <c r="O182" s="2">
        <f t="shared" si="43"/>
        <v>1.8176516329704513</v>
      </c>
      <c r="P182" s="2">
        <f t="shared" si="44"/>
        <v>0.74563106796116507</v>
      </c>
      <c r="Q182" s="2">
        <f t="shared" si="45"/>
        <v>-0.25436893203883498</v>
      </c>
      <c r="R182" s="2">
        <f t="shared" si="46"/>
        <v>0.81765163297045118</v>
      </c>
      <c r="S182" s="4">
        <f t="shared" si="47"/>
        <v>-7.7181208053691344E-2</v>
      </c>
      <c r="Z182" s="11"/>
    </row>
    <row r="183" spans="1:27" x14ac:dyDescent="0.2">
      <c r="A183" s="2">
        <v>2</v>
      </c>
      <c r="B183" s="2">
        <v>0</v>
      </c>
      <c r="C183" s="2" t="s">
        <v>19</v>
      </c>
      <c r="D183" s="2">
        <v>8</v>
      </c>
      <c r="E183" s="2">
        <v>7</v>
      </c>
      <c r="F183" s="2">
        <v>2</v>
      </c>
      <c r="H183" s="2">
        <v>0.309</v>
      </c>
      <c r="I183" s="2">
        <v>0.36</v>
      </c>
      <c r="J183" s="2">
        <v>0.54600000000000004</v>
      </c>
      <c r="K183" s="2">
        <v>0.65934065934065922</v>
      </c>
      <c r="L183" s="2">
        <f t="shared" si="34"/>
        <v>-0.41651494429474956</v>
      </c>
      <c r="M183" s="2">
        <f t="shared" si="42"/>
        <v>1.5248232295686652</v>
      </c>
      <c r="N183" s="2">
        <f t="shared" si="35"/>
        <v>0.42187848830376701</v>
      </c>
      <c r="O183" s="2">
        <f t="shared" si="43"/>
        <v>0.79315707620528775</v>
      </c>
      <c r="P183" s="2">
        <f t="shared" si="44"/>
        <v>0.8</v>
      </c>
      <c r="Q183" s="2">
        <f t="shared" si="45"/>
        <v>-0.19999999999999998</v>
      </c>
      <c r="R183" s="2">
        <f t="shared" si="46"/>
        <v>-0.2068429237947122</v>
      </c>
      <c r="S183" s="4">
        <f t="shared" si="47"/>
        <v>-0.34065934065934073</v>
      </c>
      <c r="Z183" s="11"/>
    </row>
    <row r="184" spans="1:27" x14ac:dyDescent="0.2">
      <c r="A184" s="2">
        <v>2</v>
      </c>
      <c r="B184" s="2">
        <v>0</v>
      </c>
      <c r="C184" s="2" t="s">
        <v>19</v>
      </c>
      <c r="D184" s="2">
        <v>8</v>
      </c>
      <c r="E184" s="2">
        <v>8</v>
      </c>
      <c r="F184" s="2">
        <v>2</v>
      </c>
      <c r="H184" s="2">
        <v>0.247</v>
      </c>
      <c r="I184" s="2">
        <v>0.56799999999999995</v>
      </c>
      <c r="J184" s="2">
        <v>0.46700000000000003</v>
      </c>
      <c r="K184" s="2">
        <v>1.21627408993576</v>
      </c>
      <c r="L184" s="2">
        <f t="shared" si="34"/>
        <v>0.19579216105225392</v>
      </c>
      <c r="M184" s="2">
        <f t="shared" si="42"/>
        <v>1.2188716430532696</v>
      </c>
      <c r="N184" s="2">
        <f t="shared" si="35"/>
        <v>0.1979255480339987</v>
      </c>
      <c r="O184" s="2">
        <f t="shared" si="43"/>
        <v>1.2514256091238984</v>
      </c>
      <c r="P184" s="2">
        <f t="shared" si="44"/>
        <v>0.63948220064724925</v>
      </c>
      <c r="Q184" s="2">
        <f t="shared" si="45"/>
        <v>-0.3605177993527508</v>
      </c>
      <c r="R184" s="2">
        <f t="shared" si="46"/>
        <v>0.25142560912389844</v>
      </c>
      <c r="S184" s="4">
        <f t="shared" si="47"/>
        <v>0.21627408993576</v>
      </c>
      <c r="Z184" s="11"/>
    </row>
    <row r="185" spans="1:27" x14ac:dyDescent="0.2">
      <c r="A185" s="2">
        <v>2</v>
      </c>
      <c r="B185" s="2">
        <v>0</v>
      </c>
      <c r="C185" s="2" t="s">
        <v>19</v>
      </c>
      <c r="D185" s="2">
        <v>8</v>
      </c>
      <c r="E185" s="2">
        <v>9</v>
      </c>
      <c r="F185" s="2">
        <v>2</v>
      </c>
      <c r="H185" s="2">
        <v>0.29299999999999998</v>
      </c>
      <c r="I185" s="2">
        <v>0.46200000000000002</v>
      </c>
      <c r="J185" s="2">
        <v>0.437</v>
      </c>
      <c r="K185" s="2">
        <v>1.0572082379862699</v>
      </c>
      <c r="L185" s="2">
        <f t="shared" si="34"/>
        <v>5.563169598614863E-2</v>
      </c>
      <c r="M185" s="2">
        <f t="shared" si="42"/>
        <v>1.4458679814356596</v>
      </c>
      <c r="N185" s="2">
        <f t="shared" si="35"/>
        <v>0.3687098204230887</v>
      </c>
      <c r="O185" s="2">
        <f t="shared" si="43"/>
        <v>1.0178849144634528</v>
      </c>
      <c r="P185" s="2">
        <f t="shared" si="44"/>
        <v>0.75857605177993526</v>
      </c>
      <c r="Q185" s="2">
        <f t="shared" si="45"/>
        <v>-0.24142394822006474</v>
      </c>
      <c r="R185" s="2">
        <f t="shared" si="46"/>
        <v>1.7884914463452764E-2</v>
      </c>
      <c r="S185" s="4">
        <f t="shared" si="47"/>
        <v>5.7208237986270075E-2</v>
      </c>
      <c r="Z185" s="11"/>
    </row>
    <row r="186" spans="1:27" x14ac:dyDescent="0.2">
      <c r="A186" s="2">
        <v>2</v>
      </c>
      <c r="B186" s="2">
        <v>0</v>
      </c>
      <c r="C186" s="2" t="s">
        <v>19</v>
      </c>
      <c r="D186" s="2">
        <v>8</v>
      </c>
      <c r="E186" s="2">
        <v>10</v>
      </c>
      <c r="F186" s="2">
        <v>2</v>
      </c>
      <c r="H186" s="2">
        <v>0.21</v>
      </c>
      <c r="I186" s="2">
        <v>0.76700000000000002</v>
      </c>
      <c r="J186" s="2">
        <v>0.2</v>
      </c>
      <c r="K186" s="2">
        <v>3.835</v>
      </c>
      <c r="L186" s="2">
        <f t="shared" si="34"/>
        <v>1.3441694348192195</v>
      </c>
      <c r="M186" s="2">
        <f t="shared" si="42"/>
        <v>1.0362876317456944</v>
      </c>
      <c r="N186" s="2">
        <f t="shared" si="35"/>
        <v>3.5644742123489816E-2</v>
      </c>
      <c r="O186" s="2">
        <f t="shared" si="43"/>
        <v>1.6898652151373772</v>
      </c>
      <c r="P186" s="2">
        <f t="shared" si="44"/>
        <v>0.5436893203883495</v>
      </c>
      <c r="Q186" s="2">
        <f t="shared" si="45"/>
        <v>-0.4563106796116505</v>
      </c>
      <c r="R186" s="2">
        <f t="shared" si="46"/>
        <v>0.6898652151373772</v>
      </c>
      <c r="S186" s="4">
        <f t="shared" si="47"/>
        <v>2.8349999999999995</v>
      </c>
      <c r="Z186" s="11"/>
    </row>
    <row r="187" spans="1:27" x14ac:dyDescent="0.2">
      <c r="A187" s="2">
        <v>2</v>
      </c>
      <c r="B187" s="2">
        <v>0</v>
      </c>
      <c r="C187" s="2" t="s">
        <v>19</v>
      </c>
      <c r="D187" s="2">
        <v>11</v>
      </c>
      <c r="E187" s="2">
        <v>14</v>
      </c>
      <c r="F187" s="2">
        <v>2</v>
      </c>
      <c r="H187" s="2">
        <v>0.246</v>
      </c>
      <c r="I187" s="2">
        <v>1.2E-2</v>
      </c>
      <c r="J187" s="2">
        <v>0.38700000000000001</v>
      </c>
      <c r="K187" s="2">
        <v>3.1007751937984499E-2</v>
      </c>
      <c r="L187" s="2">
        <f t="shared" si="34"/>
        <v>-3.4735180432417816</v>
      </c>
      <c r="M187" s="2">
        <f t="shared" si="42"/>
        <v>1.2139369400449567</v>
      </c>
      <c r="N187" s="2">
        <f t="shared" si="35"/>
        <v>0.19386874733838427</v>
      </c>
      <c r="O187" s="2">
        <f t="shared" si="43"/>
        <v>2.6438569206842927E-2</v>
      </c>
      <c r="P187" s="2">
        <f t="shared" si="44"/>
        <v>0.63689320388349513</v>
      </c>
      <c r="Q187" s="2">
        <f t="shared" si="45"/>
        <v>-0.36310679611650482</v>
      </c>
      <c r="R187" s="2">
        <f t="shared" si="46"/>
        <v>-0.97356143079315705</v>
      </c>
      <c r="S187" s="4">
        <f t="shared" si="47"/>
        <v>-0.96899224806201545</v>
      </c>
      <c r="Z187" s="11"/>
    </row>
    <row r="188" spans="1:27" x14ac:dyDescent="0.2">
      <c r="A188" s="2">
        <v>2</v>
      </c>
      <c r="B188" s="2">
        <v>0</v>
      </c>
      <c r="C188" s="2" t="s">
        <v>19</v>
      </c>
      <c r="D188" s="2">
        <v>18</v>
      </c>
      <c r="E188" s="2">
        <v>6</v>
      </c>
      <c r="F188" s="2">
        <v>2</v>
      </c>
      <c r="H188" s="2">
        <v>0.65900000000000003</v>
      </c>
      <c r="I188" s="2">
        <v>0.60699999999999998</v>
      </c>
      <c r="J188" s="2">
        <v>0.108</v>
      </c>
      <c r="K188" s="2">
        <v>5.6203703703703702</v>
      </c>
      <c r="L188" s="2">
        <f t="shared" si="34"/>
        <v>1.7263975639352787</v>
      </c>
      <c r="M188" s="2">
        <f t="shared" si="42"/>
        <v>3.2519692824781559</v>
      </c>
      <c r="N188" s="2">
        <f t="shared" si="35"/>
        <v>1.1792607459085285</v>
      </c>
      <c r="O188" s="2">
        <f t="shared" si="43"/>
        <v>1.3373509590461381</v>
      </c>
      <c r="P188" s="2">
        <f t="shared" si="44"/>
        <v>1.706148867313916</v>
      </c>
      <c r="Q188" s="2">
        <f t="shared" si="45"/>
        <v>0.70614886731391602</v>
      </c>
      <c r="R188" s="2">
        <f t="shared" si="46"/>
        <v>0.33735095904613804</v>
      </c>
      <c r="S188" s="4">
        <f t="shared" si="47"/>
        <v>4.6203703703703702</v>
      </c>
      <c r="Z188" s="11"/>
    </row>
    <row r="189" spans="1:27" x14ac:dyDescent="0.2">
      <c r="A189" s="2">
        <v>2</v>
      </c>
      <c r="B189" s="2">
        <v>0</v>
      </c>
      <c r="C189" s="2" t="s">
        <v>19</v>
      </c>
      <c r="D189" s="2">
        <v>18</v>
      </c>
      <c r="E189" s="2">
        <v>7</v>
      </c>
      <c r="F189" s="2">
        <v>2</v>
      </c>
      <c r="H189" s="2">
        <v>0.24099999999999999</v>
      </c>
      <c r="I189" s="2">
        <v>0.46899999999999997</v>
      </c>
      <c r="J189" s="2">
        <v>6.0000000000000001E-3</v>
      </c>
      <c r="K189" s="2">
        <v>78.166666666666657</v>
      </c>
      <c r="L189" s="2">
        <f t="shared" si="34"/>
        <v>4.3588432992182247</v>
      </c>
      <c r="M189" s="2">
        <f t="shared" si="42"/>
        <v>1.1892634250033927</v>
      </c>
      <c r="N189" s="2">
        <f t="shared" si="35"/>
        <v>0.17333414489667659</v>
      </c>
      <c r="O189" s="2">
        <f t="shared" si="43"/>
        <v>1.0333074131674445</v>
      </c>
      <c r="P189" s="2">
        <f t="shared" si="44"/>
        <v>0.62394822006472495</v>
      </c>
      <c r="Q189" s="2">
        <f t="shared" si="45"/>
        <v>-0.37605177993527505</v>
      </c>
      <c r="R189" s="2">
        <f t="shared" si="46"/>
        <v>3.3307413167444365E-2</v>
      </c>
      <c r="S189" s="4">
        <f t="shared" si="47"/>
        <v>77.166666666666657</v>
      </c>
      <c r="Z189" s="11"/>
    </row>
    <row r="190" spans="1:27" x14ac:dyDescent="0.2">
      <c r="A190" s="2">
        <v>2</v>
      </c>
      <c r="B190" s="2">
        <v>0</v>
      </c>
      <c r="C190" s="2" t="s">
        <v>19</v>
      </c>
      <c r="D190" s="2">
        <v>18</v>
      </c>
      <c r="E190" s="2">
        <v>8</v>
      </c>
      <c r="F190" s="2">
        <v>2</v>
      </c>
      <c r="H190" s="2">
        <v>0.26400000000000001</v>
      </c>
      <c r="I190" s="2">
        <v>0.66300000000000003</v>
      </c>
      <c r="J190" s="2">
        <v>0.34200000000000003</v>
      </c>
      <c r="K190" s="2">
        <v>1.93859649122807</v>
      </c>
      <c r="L190" s="2">
        <f t="shared" si="34"/>
        <v>0.66196425312325724</v>
      </c>
      <c r="M190" s="2">
        <f t="shared" si="42"/>
        <v>1.3027615941945878</v>
      </c>
      <c r="N190" s="2">
        <f t="shared" si="35"/>
        <v>0.26448631455233773</v>
      </c>
      <c r="O190" s="2">
        <f t="shared" si="43"/>
        <v>1.4607309486780717</v>
      </c>
      <c r="P190" s="2">
        <f t="shared" si="44"/>
        <v>0.68349514563106806</v>
      </c>
      <c r="Q190" s="2">
        <f t="shared" si="45"/>
        <v>-0.316504854368932</v>
      </c>
      <c r="R190" s="2">
        <f t="shared" si="46"/>
        <v>0.46073094867807185</v>
      </c>
      <c r="S190" s="4">
        <f t="shared" si="47"/>
        <v>0.9385964912280701</v>
      </c>
      <c r="Z190" s="11"/>
    </row>
    <row r="191" spans="1:27" x14ac:dyDescent="0.2">
      <c r="A191" s="2">
        <v>2</v>
      </c>
      <c r="B191" s="2">
        <v>0</v>
      </c>
      <c r="C191" s="2" t="s">
        <v>19</v>
      </c>
      <c r="D191" s="2">
        <v>18</v>
      </c>
      <c r="E191" s="2">
        <v>9</v>
      </c>
      <c r="F191" s="2">
        <v>2</v>
      </c>
      <c r="H191" s="2">
        <v>0.76800000000000002</v>
      </c>
      <c r="I191" s="2">
        <v>1.3460000000000001</v>
      </c>
      <c r="J191" s="2">
        <v>0.11899999999999999</v>
      </c>
      <c r="K191" s="2">
        <v>11.3109243697479</v>
      </c>
      <c r="L191" s="2">
        <f t="shared" si="34"/>
        <v>2.4257690170931436</v>
      </c>
      <c r="M191" s="2">
        <f t="shared" si="42"/>
        <v>3.7898519103842552</v>
      </c>
      <c r="N191" s="2">
        <f t="shared" si="35"/>
        <v>1.3323269445536936</v>
      </c>
      <c r="O191" s="2">
        <f t="shared" si="43"/>
        <v>2.9655261793675485</v>
      </c>
      <c r="P191" s="2">
        <f t="shared" si="44"/>
        <v>1.9883495145631069</v>
      </c>
      <c r="Q191" s="2">
        <f t="shared" si="45"/>
        <v>0.98834951456310693</v>
      </c>
      <c r="R191" s="2">
        <f t="shared" si="46"/>
        <v>1.9655261793675485</v>
      </c>
      <c r="S191" s="4">
        <f t="shared" si="47"/>
        <v>10.3109243697479</v>
      </c>
      <c r="Z191" s="11"/>
    </row>
    <row r="192" spans="1:27" x14ac:dyDescent="0.2">
      <c r="A192" s="2">
        <v>2</v>
      </c>
      <c r="B192" s="2">
        <v>0</v>
      </c>
      <c r="C192" s="2" t="s">
        <v>19</v>
      </c>
      <c r="D192" s="2">
        <v>18</v>
      </c>
      <c r="E192" s="2">
        <v>10</v>
      </c>
      <c r="F192" s="2">
        <v>2</v>
      </c>
      <c r="H192" s="2">
        <v>0.20599999999999999</v>
      </c>
      <c r="I192" s="2">
        <v>4.9000000000000002E-2</v>
      </c>
      <c r="J192" s="2">
        <v>0.36299999999999999</v>
      </c>
      <c r="K192" s="2">
        <v>0.13498622589531681</v>
      </c>
      <c r="L192" s="2">
        <f t="shared" si="34"/>
        <v>-2.002582536154224</v>
      </c>
      <c r="M192" s="2">
        <f t="shared" si="42"/>
        <v>1.0165488197124433</v>
      </c>
      <c r="N192" s="2">
        <f t="shared" si="35"/>
        <v>1.6413380195602414E-2</v>
      </c>
      <c r="O192" s="2">
        <f t="shared" si="43"/>
        <v>0.10795749092794196</v>
      </c>
      <c r="P192" s="2">
        <f t="shared" si="44"/>
        <v>0.53333333333333333</v>
      </c>
      <c r="Q192" s="2">
        <f t="shared" si="45"/>
        <v>-0.46666666666666667</v>
      </c>
      <c r="R192" s="2">
        <f t="shared" si="46"/>
        <v>-0.89204250907205807</v>
      </c>
      <c r="S192" s="4">
        <f t="shared" si="47"/>
        <v>-0.86501377410468328</v>
      </c>
      <c r="Z192" s="11"/>
    </row>
    <row r="193" spans="1:26" x14ac:dyDescent="0.2">
      <c r="A193" s="2">
        <v>2</v>
      </c>
      <c r="B193" s="2">
        <v>2.3749999999836291E-2</v>
      </c>
      <c r="C193" s="2" t="s">
        <v>17</v>
      </c>
      <c r="D193" s="2">
        <v>13</v>
      </c>
      <c r="E193" s="2">
        <v>8</v>
      </c>
      <c r="F193" s="2">
        <v>2</v>
      </c>
      <c r="H193" s="2">
        <v>0.19700000000000001</v>
      </c>
      <c r="I193" s="2">
        <v>0.29799999999999999</v>
      </c>
      <c r="J193" s="2">
        <v>0.70299999999999996</v>
      </c>
      <c r="K193" s="2">
        <v>0.42389758179231862</v>
      </c>
      <c r="L193" s="2">
        <f t="shared" si="34"/>
        <v>-0.85826340530526046</v>
      </c>
      <c r="M193" s="2">
        <f t="shared" si="42"/>
        <v>0.9721364926376278</v>
      </c>
      <c r="N193" s="2">
        <f t="shared" si="35"/>
        <v>-2.8259059855990136E-2</v>
      </c>
      <c r="O193" s="2">
        <f t="shared" si="43"/>
        <v>0.65655780196993263</v>
      </c>
      <c r="P193" s="2">
        <f t="shared" si="44"/>
        <v>0.51003236245954697</v>
      </c>
      <c r="Q193" s="2">
        <f t="shared" si="45"/>
        <v>-0.48996763754045303</v>
      </c>
      <c r="R193" s="2">
        <f t="shared" si="46"/>
        <v>-0.34344219803006731</v>
      </c>
      <c r="S193" s="4">
        <f t="shared" si="47"/>
        <v>-0.57610241820768138</v>
      </c>
      <c r="Z193" s="10"/>
    </row>
    <row r="194" spans="1:26" x14ac:dyDescent="0.2">
      <c r="A194" s="2">
        <v>2</v>
      </c>
      <c r="B194" s="2">
        <v>2.3900000000000001E-2</v>
      </c>
      <c r="C194" s="2" t="s">
        <v>19</v>
      </c>
      <c r="D194" s="2">
        <v>4</v>
      </c>
      <c r="E194" s="2">
        <v>8</v>
      </c>
      <c r="F194" s="2">
        <v>2</v>
      </c>
      <c r="H194" s="2">
        <v>0.06</v>
      </c>
      <c r="I194" s="2">
        <v>0.76900000000000002</v>
      </c>
      <c r="J194" s="2">
        <v>0.185</v>
      </c>
      <c r="K194" s="2">
        <v>4.1567567567567556</v>
      </c>
      <c r="L194" s="2">
        <f t="shared" ref="L194:L257" si="48">LN(K194)</f>
        <v>1.4247351444273189</v>
      </c>
      <c r="M194" s="2">
        <f t="shared" si="42"/>
        <v>0.29608218049876983</v>
      </c>
      <c r="N194" s="2">
        <f t="shared" ref="N194:N257" si="49">LN(M194)</f>
        <v>-1.2171182263718781</v>
      </c>
      <c r="O194" s="2">
        <f t="shared" si="43"/>
        <v>1.6942716433385177</v>
      </c>
      <c r="P194" s="2">
        <f t="shared" si="44"/>
        <v>0.15533980582524273</v>
      </c>
      <c r="Q194" s="2">
        <f t="shared" si="45"/>
        <v>-0.84466019417475724</v>
      </c>
      <c r="R194" s="2">
        <f t="shared" si="46"/>
        <v>0.69427164333851765</v>
      </c>
      <c r="S194" s="4">
        <f t="shared" si="47"/>
        <v>3.1567567567567574</v>
      </c>
      <c r="Z194" s="11"/>
    </row>
    <row r="195" spans="1:26" x14ac:dyDescent="0.2">
      <c r="A195" s="2">
        <v>2</v>
      </c>
      <c r="B195" s="2">
        <v>3.8300000000000001E-2</v>
      </c>
      <c r="C195" s="2" t="s">
        <v>17</v>
      </c>
      <c r="D195" s="2">
        <v>3</v>
      </c>
      <c r="E195" s="2">
        <v>7</v>
      </c>
      <c r="F195" s="2">
        <v>2</v>
      </c>
      <c r="H195" s="2">
        <v>0.39300000000000002</v>
      </c>
      <c r="I195" s="2">
        <v>0.89600000000000002</v>
      </c>
      <c r="J195" s="2">
        <v>1.7999999999999999E-2</v>
      </c>
      <c r="K195" s="2">
        <v>49.777777777777793</v>
      </c>
      <c r="L195" s="2">
        <f t="shared" si="48"/>
        <v>3.9075686550787663</v>
      </c>
      <c r="M195" s="2">
        <f t="shared" si="42"/>
        <v>1.9393382822669432</v>
      </c>
      <c r="N195" s="2">
        <f t="shared" si="49"/>
        <v>0.66234682327528283</v>
      </c>
      <c r="O195" s="2">
        <f t="shared" si="43"/>
        <v>1.9740798341109387</v>
      </c>
      <c r="P195" s="2">
        <f t="shared" si="44"/>
        <v>1.0174757281553399</v>
      </c>
      <c r="Q195" s="2">
        <f t="shared" si="45"/>
        <v>1.7475728155339893E-2</v>
      </c>
      <c r="R195" s="2">
        <f t="shared" si="46"/>
        <v>0.97407983411093868</v>
      </c>
      <c r="S195" s="4">
        <f t="shared" si="47"/>
        <v>48.777777777777779</v>
      </c>
      <c r="Z195" s="10"/>
    </row>
    <row r="196" spans="1:26" x14ac:dyDescent="0.2">
      <c r="A196" s="2">
        <v>2</v>
      </c>
      <c r="B196" s="2">
        <v>4.1300000000000003E-2</v>
      </c>
      <c r="C196" s="2" t="s">
        <v>19</v>
      </c>
      <c r="D196" s="2">
        <v>7</v>
      </c>
      <c r="E196" s="2">
        <v>9</v>
      </c>
      <c r="F196" s="2">
        <v>2</v>
      </c>
      <c r="H196" s="2">
        <v>0.24</v>
      </c>
      <c r="I196" s="2">
        <v>0.67400000000000004</v>
      </c>
      <c r="J196" s="2">
        <v>0.60799999999999998</v>
      </c>
      <c r="K196" s="2">
        <v>1.108552631578948</v>
      </c>
      <c r="L196" s="2">
        <f t="shared" si="48"/>
        <v>0.10305522894614061</v>
      </c>
      <c r="M196" s="2">
        <f t="shared" si="42"/>
        <v>1.1843287219950793</v>
      </c>
      <c r="N196" s="2">
        <f t="shared" si="49"/>
        <v>0.16917613474801246</v>
      </c>
      <c r="O196" s="2">
        <f t="shared" si="43"/>
        <v>1.4849663037843446</v>
      </c>
      <c r="P196" s="2">
        <f t="shared" si="44"/>
        <v>0.62135922330097093</v>
      </c>
      <c r="Q196" s="2">
        <f t="shared" si="45"/>
        <v>-0.37864077669902912</v>
      </c>
      <c r="R196" s="2">
        <f t="shared" si="46"/>
        <v>0.48496630378434452</v>
      </c>
      <c r="S196" s="4">
        <f t="shared" si="47"/>
        <v>0.10855263157894747</v>
      </c>
      <c r="Z196" s="11"/>
    </row>
    <row r="197" spans="1:26" x14ac:dyDescent="0.2">
      <c r="A197" s="2">
        <v>2</v>
      </c>
      <c r="B197" s="2">
        <v>0.22475000000008549</v>
      </c>
      <c r="C197" s="2" t="s">
        <v>19</v>
      </c>
      <c r="D197" s="2">
        <v>11</v>
      </c>
      <c r="E197" s="2">
        <v>13</v>
      </c>
      <c r="F197" s="2">
        <v>2</v>
      </c>
      <c r="H197" s="2">
        <v>0.42299999999999999</v>
      </c>
      <c r="I197" s="2">
        <v>0.45200000000000001</v>
      </c>
      <c r="J197" s="2">
        <v>2E-3</v>
      </c>
      <c r="K197" s="2">
        <v>226</v>
      </c>
      <c r="L197" s="2">
        <f t="shared" si="48"/>
        <v>5.4205349992722862</v>
      </c>
      <c r="M197" s="2">
        <f t="shared" si="42"/>
        <v>2.0873793725163274</v>
      </c>
      <c r="N197" s="2">
        <f t="shared" si="49"/>
        <v>0.73590939045229919</v>
      </c>
      <c r="O197" s="2">
        <f t="shared" si="43"/>
        <v>0.99585277345775025</v>
      </c>
      <c r="P197" s="2">
        <f t="shared" si="44"/>
        <v>1.0951456310679613</v>
      </c>
      <c r="Q197" s="2">
        <f t="shared" si="45"/>
        <v>9.5145631067961187E-2</v>
      </c>
      <c r="R197" s="2">
        <f t="shared" si="46"/>
        <v>-4.1472265422496952E-3</v>
      </c>
      <c r="S197" s="4">
        <f t="shared" si="47"/>
        <v>225</v>
      </c>
      <c r="Z197" s="11"/>
    </row>
    <row r="198" spans="1:26" x14ac:dyDescent="0.2">
      <c r="A198" s="2">
        <v>2</v>
      </c>
      <c r="B198" s="2">
        <v>0.39274999999997823</v>
      </c>
      <c r="C198" s="2" t="s">
        <v>17</v>
      </c>
      <c r="D198" s="2">
        <v>2</v>
      </c>
      <c r="E198" s="2">
        <v>8</v>
      </c>
      <c r="F198" s="2">
        <v>2</v>
      </c>
      <c r="H198" s="2">
        <v>0.48</v>
      </c>
      <c r="I198" s="2">
        <v>0.43</v>
      </c>
      <c r="J198" s="2">
        <v>0.42599999999999999</v>
      </c>
      <c r="K198" s="2">
        <v>1.009389671361502</v>
      </c>
      <c r="L198" s="2">
        <f t="shared" si="48"/>
        <v>9.3458624182373804E-3</v>
      </c>
      <c r="M198" s="2">
        <f t="shared" si="42"/>
        <v>2.3686574439901587</v>
      </c>
      <c r="N198" s="2">
        <f t="shared" si="49"/>
        <v>0.86232331530795781</v>
      </c>
      <c r="O198" s="2">
        <f t="shared" si="43"/>
        <v>0.94738206324520491</v>
      </c>
      <c r="P198" s="2">
        <f t="shared" si="44"/>
        <v>1.2427184466019419</v>
      </c>
      <c r="Q198" s="2">
        <f t="shared" si="45"/>
        <v>0.24271844660194175</v>
      </c>
      <c r="R198" s="2">
        <f t="shared" si="46"/>
        <v>-5.2617936754795105E-2</v>
      </c>
      <c r="S198" s="4">
        <f t="shared" si="47"/>
        <v>9.3896713615023563E-3</v>
      </c>
      <c r="Z198" s="10"/>
    </row>
    <row r="199" spans="1:26" x14ac:dyDescent="0.2">
      <c r="A199" s="2">
        <v>2</v>
      </c>
      <c r="B199" s="2">
        <v>0.53075000000012551</v>
      </c>
      <c r="C199" s="2" t="s">
        <v>17</v>
      </c>
      <c r="D199" s="2">
        <v>20</v>
      </c>
      <c r="E199" s="2">
        <v>8</v>
      </c>
      <c r="F199" s="2">
        <v>2</v>
      </c>
      <c r="H199" s="2">
        <v>0.185</v>
      </c>
      <c r="I199" s="2">
        <v>0.221</v>
      </c>
      <c r="J199" s="2">
        <v>0.74</v>
      </c>
      <c r="K199" s="2">
        <v>0.29864864864864871</v>
      </c>
      <c r="L199" s="2">
        <f t="shared" si="48"/>
        <v>-1.2084874846804625</v>
      </c>
      <c r="M199" s="2">
        <f t="shared" si="42"/>
        <v>0.91292005653787411</v>
      </c>
      <c r="N199" s="2">
        <f t="shared" si="49"/>
        <v>-9.1106963515653505E-2</v>
      </c>
      <c r="O199" s="2">
        <f t="shared" si="43"/>
        <v>0.48691031622602393</v>
      </c>
      <c r="P199" s="2">
        <f t="shared" si="44"/>
        <v>0.47896440129449841</v>
      </c>
      <c r="Q199" s="2">
        <f t="shared" si="45"/>
        <v>-0.52103559870550165</v>
      </c>
      <c r="R199" s="2">
        <f t="shared" si="46"/>
        <v>-0.51308968377397612</v>
      </c>
      <c r="S199" s="4">
        <f t="shared" si="47"/>
        <v>-0.7013513513513514</v>
      </c>
      <c r="Z199" s="11"/>
    </row>
    <row r="200" spans="1:26" x14ac:dyDescent="0.2">
      <c r="A200" s="2">
        <v>2</v>
      </c>
      <c r="B200" s="2">
        <v>0.64200000000005275</v>
      </c>
      <c r="C200" s="2" t="s">
        <v>19</v>
      </c>
      <c r="D200" s="2">
        <v>8</v>
      </c>
      <c r="E200" s="2">
        <v>5</v>
      </c>
      <c r="F200" s="2">
        <v>2</v>
      </c>
      <c r="H200" s="2">
        <v>0.54200000000000004</v>
      </c>
      <c r="I200" s="2">
        <v>0.754</v>
      </c>
      <c r="J200" s="2">
        <v>0.54400000000000004</v>
      </c>
      <c r="K200" s="2">
        <v>1.3860294117647061</v>
      </c>
      <c r="L200" s="2">
        <f t="shared" si="48"/>
        <v>0.32644312115201357</v>
      </c>
      <c r="M200" s="2">
        <f t="shared" si="42"/>
        <v>2.6746090305055552</v>
      </c>
      <c r="N200" s="2">
        <f t="shared" si="49"/>
        <v>0.98380321284566774</v>
      </c>
      <c r="O200" s="2">
        <f t="shared" si="43"/>
        <v>1.6612234318299639</v>
      </c>
      <c r="P200" s="2">
        <f t="shared" si="44"/>
        <v>1.4032362459546928</v>
      </c>
      <c r="Q200" s="2">
        <f t="shared" si="45"/>
        <v>0.40323624595469271</v>
      </c>
      <c r="R200" s="2">
        <f t="shared" si="46"/>
        <v>0.66122343182996401</v>
      </c>
      <c r="S200" s="4">
        <f t="shared" si="47"/>
        <v>0.38602941176470579</v>
      </c>
      <c r="Z200" s="11"/>
    </row>
    <row r="201" spans="1:26" x14ac:dyDescent="0.2">
      <c r="A201" s="2">
        <v>2</v>
      </c>
      <c r="B201" s="2">
        <v>0.65750000000002728</v>
      </c>
      <c r="C201" s="2" t="s">
        <v>17</v>
      </c>
      <c r="D201" s="2">
        <v>3</v>
      </c>
      <c r="E201" s="2">
        <v>6</v>
      </c>
      <c r="F201" s="2">
        <v>2</v>
      </c>
      <c r="H201" s="2">
        <v>0.27800000000000002</v>
      </c>
      <c r="I201" s="2">
        <v>2E-3</v>
      </c>
      <c r="J201" s="2">
        <v>0.81599999999999995</v>
      </c>
      <c r="K201" s="2">
        <v>2.4509803921568631E-3</v>
      </c>
      <c r="L201" s="2">
        <f t="shared" si="48"/>
        <v>-6.0112671744041615</v>
      </c>
      <c r="M201" s="2">
        <f t="shared" si="42"/>
        <v>1.3718474363109676</v>
      </c>
      <c r="N201" s="2">
        <f t="shared" si="49"/>
        <v>0.31615832509665875</v>
      </c>
      <c r="O201" s="2">
        <f t="shared" si="43"/>
        <v>4.4064282011404884E-3</v>
      </c>
      <c r="P201" s="2">
        <f t="shared" si="44"/>
        <v>0.71974110032362471</v>
      </c>
      <c r="Q201" s="2">
        <f t="shared" si="45"/>
        <v>-0.28025889967637529</v>
      </c>
      <c r="R201" s="2">
        <f t="shared" si="46"/>
        <v>-0.99559357179885954</v>
      </c>
      <c r="S201" s="4">
        <f t="shared" si="47"/>
        <v>-0.99754901960784315</v>
      </c>
      <c r="Z201" s="10"/>
    </row>
    <row r="202" spans="1:26" x14ac:dyDescent="0.2">
      <c r="A202" s="2">
        <v>2</v>
      </c>
      <c r="B202" s="2">
        <v>0.74074999999993452</v>
      </c>
      <c r="C202" s="2" t="s">
        <v>17</v>
      </c>
      <c r="D202" s="2">
        <v>1</v>
      </c>
      <c r="E202" s="2">
        <v>9</v>
      </c>
      <c r="F202" s="2">
        <v>2</v>
      </c>
      <c r="H202" s="2">
        <v>0.60499999999999998</v>
      </c>
      <c r="I202" s="2">
        <v>0.61899999999999999</v>
      </c>
      <c r="J202" s="2">
        <v>0.78900000000000003</v>
      </c>
      <c r="K202" s="2">
        <v>0.78453738910012671</v>
      </c>
      <c r="L202" s="2">
        <f t="shared" si="48"/>
        <v>-0.24266104816127818</v>
      </c>
      <c r="M202" s="2">
        <f t="shared" si="42"/>
        <v>2.9854953200292633</v>
      </c>
      <c r="N202" s="2">
        <f t="shared" si="49"/>
        <v>1.0937656694368629</v>
      </c>
      <c r="O202" s="2">
        <f t="shared" si="43"/>
        <v>1.3637895282529811</v>
      </c>
      <c r="P202" s="2">
        <f t="shared" si="44"/>
        <v>1.5663430420711975</v>
      </c>
      <c r="Q202" s="2">
        <f t="shared" si="45"/>
        <v>0.56634304207119746</v>
      </c>
      <c r="R202" s="2">
        <f t="shared" si="46"/>
        <v>0.363789528252981</v>
      </c>
      <c r="S202" s="4">
        <f t="shared" si="47"/>
        <v>-0.21546261089987329</v>
      </c>
      <c r="Z202" s="10"/>
    </row>
    <row r="203" spans="1:26" x14ac:dyDescent="0.2">
      <c r="A203" s="2">
        <v>2</v>
      </c>
      <c r="B203" s="2">
        <v>0.80925000000002001</v>
      </c>
      <c r="C203" s="2" t="s">
        <v>19</v>
      </c>
      <c r="D203" s="2">
        <v>11</v>
      </c>
      <c r="E203" s="2">
        <v>12</v>
      </c>
      <c r="F203" s="2">
        <v>2</v>
      </c>
      <c r="H203" s="2">
        <v>0.70299999999999996</v>
      </c>
      <c r="I203" s="2">
        <v>0.187</v>
      </c>
      <c r="J203" s="2">
        <v>0.36699999999999999</v>
      </c>
      <c r="K203" s="2">
        <v>0.50953678474114439</v>
      </c>
      <c r="L203" s="2">
        <f t="shared" si="48"/>
        <v>-0.6742532311999837</v>
      </c>
      <c r="M203" s="2">
        <f t="shared" si="42"/>
        <v>3.4690962148439204</v>
      </c>
      <c r="N203" s="2">
        <f t="shared" si="49"/>
        <v>1.2438941032166861</v>
      </c>
      <c r="O203" s="2">
        <f t="shared" si="43"/>
        <v>0.41200103680663563</v>
      </c>
      <c r="P203" s="2">
        <f t="shared" si="44"/>
        <v>1.8200647249190938</v>
      </c>
      <c r="Q203" s="2">
        <f t="shared" si="45"/>
        <v>0.82006472491909388</v>
      </c>
      <c r="R203" s="2">
        <f t="shared" si="46"/>
        <v>-0.58799896319336442</v>
      </c>
      <c r="S203" s="4">
        <f t="shared" si="47"/>
        <v>-0.49046321525885556</v>
      </c>
      <c r="Z203" s="11"/>
    </row>
    <row r="204" spans="1:26" x14ac:dyDescent="0.2">
      <c r="A204" s="2">
        <v>2</v>
      </c>
      <c r="B204" s="2">
        <v>1.2454999999999929</v>
      </c>
      <c r="C204" s="2" t="s">
        <v>17</v>
      </c>
      <c r="D204" s="2">
        <v>19</v>
      </c>
      <c r="E204" s="2">
        <v>8</v>
      </c>
      <c r="F204" s="2">
        <v>2</v>
      </c>
      <c r="H204" s="2">
        <v>7.2999999999999995E-2</v>
      </c>
      <c r="I204" s="2">
        <v>7.9000000000000001E-2</v>
      </c>
      <c r="J204" s="2">
        <v>0.74099999999999999</v>
      </c>
      <c r="K204" s="2">
        <v>0.106612685560054</v>
      </c>
      <c r="L204" s="2">
        <f t="shared" si="48"/>
        <v>-2.2385527728290651</v>
      </c>
      <c r="M204" s="2">
        <f t="shared" si="42"/>
        <v>0.36023331960683674</v>
      </c>
      <c r="N204" s="2">
        <f t="shared" si="49"/>
        <v>-1.0210033474455873</v>
      </c>
      <c r="O204" s="2">
        <f t="shared" si="43"/>
        <v>0.17405391394504927</v>
      </c>
      <c r="P204" s="2">
        <f t="shared" si="44"/>
        <v>0.18899676375404531</v>
      </c>
      <c r="Q204" s="2">
        <f t="shared" si="45"/>
        <v>-0.81100323624595461</v>
      </c>
      <c r="R204" s="2">
        <f t="shared" si="46"/>
        <v>-0.82594608605495068</v>
      </c>
      <c r="S204" s="4">
        <f t="shared" si="47"/>
        <v>-0.89338731443994612</v>
      </c>
      <c r="Z204" s="11"/>
    </row>
    <row r="205" spans="1:26" x14ac:dyDescent="0.2">
      <c r="A205" s="2">
        <v>2</v>
      </c>
      <c r="B205" s="2">
        <v>1.393749999999955</v>
      </c>
      <c r="C205" s="2" t="s">
        <v>19</v>
      </c>
      <c r="D205" s="2">
        <v>11</v>
      </c>
      <c r="E205" s="2">
        <v>11</v>
      </c>
      <c r="F205" s="2">
        <v>2</v>
      </c>
      <c r="H205" s="2">
        <v>0.51</v>
      </c>
      <c r="I205" s="2">
        <v>0.625</v>
      </c>
      <c r="J205" s="2">
        <v>0.38600000000000001</v>
      </c>
      <c r="K205" s="2">
        <v>1.619170984455959</v>
      </c>
      <c r="L205" s="2">
        <f t="shared" si="48"/>
        <v>0.48191428027157091</v>
      </c>
      <c r="M205" s="2">
        <f t="shared" si="42"/>
        <v>2.5166985342395445</v>
      </c>
      <c r="N205" s="2">
        <f t="shared" si="49"/>
        <v>0.92294793712439294</v>
      </c>
      <c r="O205" s="2">
        <f t="shared" si="43"/>
        <v>1.3770088128564024</v>
      </c>
      <c r="P205" s="2">
        <f t="shared" si="44"/>
        <v>1.3203883495145632</v>
      </c>
      <c r="Q205" s="2">
        <f t="shared" si="45"/>
        <v>0.32038834951456319</v>
      </c>
      <c r="R205" s="2">
        <f t="shared" si="46"/>
        <v>0.37700881285640248</v>
      </c>
      <c r="S205" s="4">
        <f t="shared" si="47"/>
        <v>0.61917098445595853</v>
      </c>
      <c r="Z205" s="11"/>
    </row>
    <row r="206" spans="1:26" x14ac:dyDescent="0.2">
      <c r="A206" s="2">
        <v>2</v>
      </c>
      <c r="B206" s="2">
        <v>1.4787499999999909</v>
      </c>
      <c r="C206" s="2" t="s">
        <v>17</v>
      </c>
      <c r="D206" s="2">
        <v>18</v>
      </c>
      <c r="E206" s="2">
        <v>10</v>
      </c>
      <c r="F206" s="2">
        <v>2</v>
      </c>
      <c r="H206" s="2">
        <v>0.252</v>
      </c>
      <c r="I206" s="2">
        <v>0.64300000000000002</v>
      </c>
      <c r="J206" s="2">
        <v>3.0000000000000001E-3</v>
      </c>
      <c r="K206" s="2">
        <v>214.33333333333329</v>
      </c>
      <c r="L206" s="2">
        <f t="shared" si="48"/>
        <v>5.3675324355695091</v>
      </c>
      <c r="M206" s="2">
        <f t="shared" si="42"/>
        <v>1.2435451580948336</v>
      </c>
      <c r="N206" s="2">
        <f t="shared" si="49"/>
        <v>0.21796629891744471</v>
      </c>
      <c r="O206" s="2">
        <f t="shared" si="43"/>
        <v>1.416666666666667</v>
      </c>
      <c r="P206" s="2">
        <f t="shared" si="44"/>
        <v>0.65242718446601944</v>
      </c>
      <c r="Q206" s="2">
        <f t="shared" si="45"/>
        <v>-0.34757281553398056</v>
      </c>
      <c r="R206" s="2">
        <f t="shared" si="46"/>
        <v>0.41666666666666691</v>
      </c>
      <c r="S206" s="4">
        <f t="shared" si="47"/>
        <v>213.33333333333334</v>
      </c>
      <c r="Z206" s="10"/>
    </row>
    <row r="207" spans="1:26" x14ac:dyDescent="0.2">
      <c r="A207" s="2">
        <v>2</v>
      </c>
      <c r="B207" s="2">
        <v>1.5462500000001</v>
      </c>
      <c r="C207" s="2" t="s">
        <v>17</v>
      </c>
      <c r="D207" s="2">
        <v>13</v>
      </c>
      <c r="E207" s="2">
        <v>7</v>
      </c>
      <c r="F207" s="2">
        <v>2</v>
      </c>
      <c r="H207" s="2">
        <v>0.32800000000000001</v>
      </c>
      <c r="I207" s="2">
        <v>0.63300000000000001</v>
      </c>
      <c r="J207" s="2">
        <v>0.23499999999999999</v>
      </c>
      <c r="K207" s="2">
        <v>2.6936170212765962</v>
      </c>
      <c r="L207" s="2">
        <f t="shared" si="48"/>
        <v>0.99088490800001738</v>
      </c>
      <c r="M207" s="2">
        <f t="shared" si="42"/>
        <v>1.6185825867266088</v>
      </c>
      <c r="N207" s="2">
        <f t="shared" si="49"/>
        <v>0.48155081979016512</v>
      </c>
      <c r="O207" s="2">
        <f t="shared" si="43"/>
        <v>1.3946345256609645</v>
      </c>
      <c r="P207" s="2">
        <f t="shared" si="44"/>
        <v>0.84919093851132699</v>
      </c>
      <c r="Q207" s="2">
        <f t="shared" si="45"/>
        <v>-0.15080906148867307</v>
      </c>
      <c r="R207" s="2">
        <f t="shared" si="46"/>
        <v>0.39463452566096446</v>
      </c>
      <c r="S207" s="4">
        <f t="shared" si="47"/>
        <v>1.693617021276596</v>
      </c>
      <c r="Z207" s="10"/>
    </row>
    <row r="208" spans="1:26" x14ac:dyDescent="0.2">
      <c r="A208" s="2">
        <v>2</v>
      </c>
      <c r="B208" s="2">
        <v>1.688250000000153</v>
      </c>
      <c r="C208" s="2" t="s">
        <v>17</v>
      </c>
      <c r="D208" s="2">
        <v>2</v>
      </c>
      <c r="E208" s="2">
        <v>7</v>
      </c>
      <c r="F208" s="2">
        <v>2</v>
      </c>
      <c r="H208" s="2">
        <v>0.47799999999999998</v>
      </c>
      <c r="I208" s="2">
        <v>0.755</v>
      </c>
      <c r="J208" s="2">
        <v>1.026</v>
      </c>
      <c r="K208" s="2">
        <v>0.73586744639376223</v>
      </c>
      <c r="L208" s="2">
        <f t="shared" si="48"/>
        <v>-0.3067052764816901</v>
      </c>
      <c r="M208" s="2">
        <f t="shared" ref="M208:M239" si="50">AVERAGE(H208/G$164, H208/G$165, H208/G$166, H208/G$167, H208/G$168, H208/G$169, H208/G$170, H208/ G$171, H208/G$172, H208/G$173, H208/G$174, H208/G$175)</f>
        <v>2.3587880379735333</v>
      </c>
      <c r="N208" s="2">
        <f t="shared" si="49"/>
        <v>0.85814794389747728</v>
      </c>
      <c r="O208" s="2">
        <f t="shared" ref="O208:O239" si="51">I208/AVERAGE(J$150:J$163,J$176:J$297)</f>
        <v>1.6634266459305342</v>
      </c>
      <c r="P208" s="2">
        <f t="shared" ref="P208:P239" si="52">H208/AVERAGE(G$164:G$175)</f>
        <v>1.2375404530744336</v>
      </c>
      <c r="Q208" s="2">
        <f t="shared" ref="Q208:Q239" si="53">(H208 - AVERAGE(G$164:G$175))/AVERAGE(G$164:G$175)</f>
        <v>0.23754045307443367</v>
      </c>
      <c r="R208" s="2">
        <f t="shared" ref="R208:R239" si="54">(I208 -AVERAGE(J$150:J$163,J$176:J$297))/AVERAGE(J$150:J$163,J$176:J$297)</f>
        <v>0.66342664593053424</v>
      </c>
      <c r="S208" s="4">
        <f t="shared" ref="S208:S239" si="55">(I208-J208)/J208</f>
        <v>-0.26413255360623783</v>
      </c>
      <c r="Z208" s="10"/>
    </row>
    <row r="209" spans="1:26" x14ac:dyDescent="0.2">
      <c r="A209" s="2">
        <v>2</v>
      </c>
      <c r="B209" s="2">
        <v>1.6892500000001289</v>
      </c>
      <c r="C209" s="2" t="s">
        <v>17</v>
      </c>
      <c r="D209" s="2">
        <v>1</v>
      </c>
      <c r="E209" s="2">
        <v>8</v>
      </c>
      <c r="F209" s="2">
        <v>2</v>
      </c>
      <c r="H209" s="2">
        <v>0.64900000000000002</v>
      </c>
      <c r="I209" s="2">
        <v>0.58199999999999996</v>
      </c>
      <c r="J209" s="2">
        <v>0.59699999999999998</v>
      </c>
      <c r="K209" s="2">
        <v>0.97487437185929648</v>
      </c>
      <c r="L209" s="2">
        <f t="shared" si="48"/>
        <v>-2.5446665661164262E-2</v>
      </c>
      <c r="M209" s="2">
        <f t="shared" si="50"/>
        <v>3.2026222523950274</v>
      </c>
      <c r="N209" s="2">
        <f t="shared" si="49"/>
        <v>1.1639699281101112</v>
      </c>
      <c r="O209" s="2">
        <f t="shared" si="51"/>
        <v>1.2822706065318819</v>
      </c>
      <c r="P209" s="2">
        <f t="shared" si="52"/>
        <v>1.6802588996763754</v>
      </c>
      <c r="Q209" s="2">
        <f t="shared" si="53"/>
        <v>0.68025889967637554</v>
      </c>
      <c r="R209" s="2">
        <f t="shared" si="54"/>
        <v>0.28227060653188191</v>
      </c>
      <c r="S209" s="4">
        <f t="shared" si="55"/>
        <v>-2.512562814070354E-2</v>
      </c>
      <c r="Z209" s="10"/>
    </row>
    <row r="210" spans="1:26" x14ac:dyDescent="0.2">
      <c r="A210" s="2">
        <v>2</v>
      </c>
      <c r="B210" s="2">
        <v>1.9180000000001201</v>
      </c>
      <c r="C210" s="2" t="s">
        <v>19</v>
      </c>
      <c r="D210" s="2">
        <v>7</v>
      </c>
      <c r="E210" s="2">
        <v>8</v>
      </c>
      <c r="F210" s="2">
        <v>2</v>
      </c>
      <c r="H210" s="2">
        <v>2.9000000000000001E-2</v>
      </c>
      <c r="I210" s="2">
        <v>0.63900000000000001</v>
      </c>
      <c r="J210" s="2">
        <v>0.39700000000000002</v>
      </c>
      <c r="K210" s="2">
        <v>1.609571788413098</v>
      </c>
      <c r="L210" s="2">
        <f t="shared" si="48"/>
        <v>0.47596817369034422</v>
      </c>
      <c r="M210" s="2">
        <f t="shared" si="50"/>
        <v>0.14310638724107214</v>
      </c>
      <c r="N210" s="2">
        <f t="shared" si="49"/>
        <v>-1.9441669586075045</v>
      </c>
      <c r="O210" s="2">
        <f t="shared" si="51"/>
        <v>1.4078538102643858</v>
      </c>
      <c r="P210" s="2">
        <f t="shared" si="52"/>
        <v>7.5080906148867324E-2</v>
      </c>
      <c r="Q210" s="2">
        <f t="shared" si="53"/>
        <v>-0.92491909385113258</v>
      </c>
      <c r="R210" s="2">
        <f t="shared" si="54"/>
        <v>0.40785381026438594</v>
      </c>
      <c r="S210" s="4">
        <f t="shared" si="55"/>
        <v>0.60957178841309823</v>
      </c>
      <c r="Z210" s="11"/>
    </row>
    <row r="211" spans="1:26" x14ac:dyDescent="0.2">
      <c r="A211" s="2">
        <v>2</v>
      </c>
      <c r="B211" s="2">
        <v>1.9697499999999759</v>
      </c>
      <c r="C211" s="2" t="s">
        <v>19</v>
      </c>
      <c r="D211" s="2">
        <v>1</v>
      </c>
      <c r="E211" s="2">
        <v>7</v>
      </c>
      <c r="F211" s="2">
        <v>2</v>
      </c>
      <c r="H211" s="2">
        <v>0.378</v>
      </c>
      <c r="I211" s="2">
        <v>0.85099999999999998</v>
      </c>
      <c r="J211" s="2">
        <v>0.61399999999999999</v>
      </c>
      <c r="K211" s="2">
        <v>1.385993485342019</v>
      </c>
      <c r="L211" s="2">
        <f t="shared" si="48"/>
        <v>0.32641720042623129</v>
      </c>
      <c r="M211" s="2">
        <f t="shared" si="50"/>
        <v>1.8653177371422505</v>
      </c>
      <c r="N211" s="2">
        <f t="shared" si="49"/>
        <v>0.62343140702560917</v>
      </c>
      <c r="O211" s="2">
        <f t="shared" si="51"/>
        <v>1.8749351995852777</v>
      </c>
      <c r="P211" s="2">
        <f t="shared" si="52"/>
        <v>0.97864077669902916</v>
      </c>
      <c r="Q211" s="2">
        <f t="shared" si="53"/>
        <v>-2.1359223300970821E-2</v>
      </c>
      <c r="R211" s="2">
        <f t="shared" si="54"/>
        <v>0.87493519958527755</v>
      </c>
      <c r="S211" s="4">
        <f t="shared" si="55"/>
        <v>0.38599348534201955</v>
      </c>
      <c r="Z211" s="11"/>
    </row>
    <row r="212" spans="1:26" x14ac:dyDescent="0.2">
      <c r="A212" s="2">
        <v>2</v>
      </c>
      <c r="B212" s="2">
        <v>1.978250000000116</v>
      </c>
      <c r="C212" s="2" t="s">
        <v>19</v>
      </c>
      <c r="D212" s="2">
        <v>11</v>
      </c>
      <c r="E212" s="2">
        <v>10</v>
      </c>
      <c r="F212" s="2">
        <v>2</v>
      </c>
      <c r="H212" s="2">
        <v>2.4E-2</v>
      </c>
      <c r="I212" s="2">
        <v>0.65200000000000002</v>
      </c>
      <c r="J212" s="2">
        <v>0.504</v>
      </c>
      <c r="K212" s="2">
        <v>1.2936507936507939</v>
      </c>
      <c r="L212" s="2">
        <f t="shared" si="48"/>
        <v>0.25746829385528458</v>
      </c>
      <c r="M212" s="2">
        <f t="shared" si="50"/>
        <v>0.11843287219950797</v>
      </c>
      <c r="N212" s="2">
        <f t="shared" si="49"/>
        <v>-2.1334089582460329</v>
      </c>
      <c r="O212" s="2">
        <f t="shared" si="51"/>
        <v>1.4364955935717991</v>
      </c>
      <c r="P212" s="2">
        <f t="shared" si="52"/>
        <v>6.2135922330097092E-2</v>
      </c>
      <c r="Q212" s="2">
        <f t="shared" si="53"/>
        <v>-0.93786407766990287</v>
      </c>
      <c r="R212" s="2">
        <f t="shared" si="54"/>
        <v>0.43649559357179912</v>
      </c>
      <c r="S212" s="4">
        <f t="shared" si="55"/>
        <v>0.29365079365079366</v>
      </c>
      <c r="Z212" s="11"/>
    </row>
    <row r="213" spans="1:26" x14ac:dyDescent="0.2">
      <c r="A213" s="2">
        <v>2</v>
      </c>
      <c r="B213" s="2">
        <v>2.022249999999985</v>
      </c>
      <c r="C213" s="2" t="s">
        <v>17</v>
      </c>
      <c r="D213" s="2">
        <v>20</v>
      </c>
      <c r="E213" s="2">
        <v>7</v>
      </c>
      <c r="F213" s="2">
        <v>2</v>
      </c>
      <c r="H213" s="2">
        <v>0.318</v>
      </c>
      <c r="I213" s="2">
        <v>0.28199999999999997</v>
      </c>
      <c r="J213" s="2">
        <v>0.505</v>
      </c>
      <c r="K213" s="2">
        <v>0.55841584158415836</v>
      </c>
      <c r="L213" s="2">
        <f t="shared" si="48"/>
        <v>-0.58265135833724635</v>
      </c>
      <c r="M213" s="2">
        <f t="shared" si="50"/>
        <v>1.5692355566434806</v>
      </c>
      <c r="N213" s="2">
        <f t="shared" si="49"/>
        <v>0.45058859418619829</v>
      </c>
      <c r="O213" s="2">
        <f t="shared" si="51"/>
        <v>0.62130637636080877</v>
      </c>
      <c r="P213" s="2">
        <f t="shared" si="52"/>
        <v>0.82330097087378651</v>
      </c>
      <c r="Q213" s="2">
        <f t="shared" si="53"/>
        <v>-0.17669902912621355</v>
      </c>
      <c r="R213" s="2">
        <f t="shared" si="54"/>
        <v>-0.37869362363919123</v>
      </c>
      <c r="S213" s="4">
        <f t="shared" si="55"/>
        <v>-0.44158415841584164</v>
      </c>
      <c r="Z213" s="11"/>
    </row>
    <row r="214" spans="1:26" x14ac:dyDescent="0.2">
      <c r="A214" s="2">
        <v>2</v>
      </c>
      <c r="B214" s="2">
        <v>2.4705000000001291</v>
      </c>
      <c r="C214" s="2" t="s">
        <v>19</v>
      </c>
      <c r="D214" s="2">
        <v>18</v>
      </c>
      <c r="E214" s="2">
        <v>5</v>
      </c>
      <c r="F214" s="2">
        <v>2</v>
      </c>
      <c r="H214" s="2">
        <v>0.73699999999999999</v>
      </c>
      <c r="I214" s="2">
        <v>0.32100000000000001</v>
      </c>
      <c r="J214" s="2">
        <v>5.3999999999999999E-2</v>
      </c>
      <c r="K214" s="2">
        <v>5.9444444444444446</v>
      </c>
      <c r="L214" s="2">
        <f t="shared" si="48"/>
        <v>1.7824570765657415</v>
      </c>
      <c r="M214" s="2">
        <f t="shared" si="50"/>
        <v>3.6368761171265569</v>
      </c>
      <c r="N214" s="2">
        <f t="shared" si="49"/>
        <v>1.2911251035953579</v>
      </c>
      <c r="O214" s="2">
        <f t="shared" si="51"/>
        <v>0.70723172628304831</v>
      </c>
      <c r="P214" s="2">
        <f t="shared" si="52"/>
        <v>1.9080906148867314</v>
      </c>
      <c r="Q214" s="2">
        <f t="shared" si="53"/>
        <v>0.90809061488673148</v>
      </c>
      <c r="R214" s="2">
        <f t="shared" si="54"/>
        <v>-0.29276827371695169</v>
      </c>
      <c r="S214" s="4">
        <f t="shared" si="55"/>
        <v>4.9444444444444446</v>
      </c>
      <c r="Z214" s="11"/>
    </row>
    <row r="215" spans="1:26" x14ac:dyDescent="0.2">
      <c r="A215" s="2">
        <v>2</v>
      </c>
      <c r="B215" s="2">
        <v>2.49350000000004</v>
      </c>
      <c r="C215" s="2" t="s">
        <v>19</v>
      </c>
      <c r="D215" s="2">
        <v>4</v>
      </c>
      <c r="E215" s="2">
        <v>7</v>
      </c>
      <c r="F215" s="2">
        <v>2</v>
      </c>
      <c r="H215" s="2">
        <v>2.1999999999999999E-2</v>
      </c>
      <c r="I215" s="2">
        <v>0.33100000000000002</v>
      </c>
      <c r="J215" s="2">
        <v>0.48699999999999999</v>
      </c>
      <c r="K215" s="2">
        <v>0.67967145790554417</v>
      </c>
      <c r="L215" s="2">
        <f t="shared" si="48"/>
        <v>-0.38614574770552684</v>
      </c>
      <c r="M215" s="2">
        <f t="shared" si="50"/>
        <v>0.10856346618288228</v>
      </c>
      <c r="N215" s="2">
        <f t="shared" si="49"/>
        <v>-2.2204203352356631</v>
      </c>
      <c r="O215" s="2">
        <f t="shared" si="51"/>
        <v>0.72926386728875081</v>
      </c>
      <c r="P215" s="2">
        <f t="shared" si="52"/>
        <v>5.6957928802588993E-2</v>
      </c>
      <c r="Q215" s="2">
        <f t="shared" si="53"/>
        <v>-0.9430420711974109</v>
      </c>
      <c r="R215" s="2">
        <f t="shared" si="54"/>
        <v>-0.27073613271124919</v>
      </c>
      <c r="S215" s="4">
        <f t="shared" si="55"/>
        <v>-0.32032854209445583</v>
      </c>
      <c r="Z215" s="11"/>
    </row>
    <row r="216" spans="1:26" x14ac:dyDescent="0.2">
      <c r="A216" s="2">
        <v>2</v>
      </c>
      <c r="B216" s="2">
        <v>2.5565000000001419</v>
      </c>
      <c r="C216" s="2" t="s">
        <v>17</v>
      </c>
      <c r="D216" s="2">
        <v>19</v>
      </c>
      <c r="E216" s="2">
        <v>7</v>
      </c>
      <c r="F216" s="2">
        <v>2</v>
      </c>
      <c r="H216" s="2">
        <v>0.32600000000000001</v>
      </c>
      <c r="I216" s="2">
        <v>0.48699999999999999</v>
      </c>
      <c r="J216" s="2">
        <v>0.57099999999999995</v>
      </c>
      <c r="K216" s="2">
        <v>0.85288966725043791</v>
      </c>
      <c r="L216" s="2">
        <f t="shared" si="48"/>
        <v>-0.15912508657342034</v>
      </c>
      <c r="M216" s="2">
        <f t="shared" si="50"/>
        <v>1.6087131807099835</v>
      </c>
      <c r="N216" s="2">
        <f t="shared" si="49"/>
        <v>0.47543459277272926</v>
      </c>
      <c r="O216" s="2">
        <f t="shared" si="51"/>
        <v>1.0729652669777088</v>
      </c>
      <c r="P216" s="2">
        <f t="shared" si="52"/>
        <v>0.84401294498381885</v>
      </c>
      <c r="Q216" s="2">
        <f t="shared" si="53"/>
        <v>-0.15598705501618115</v>
      </c>
      <c r="R216" s="2">
        <f t="shared" si="54"/>
        <v>7.296526697770879E-2</v>
      </c>
      <c r="S216" s="4">
        <f t="shared" si="55"/>
        <v>-0.14711033274956212</v>
      </c>
      <c r="Z216" s="11"/>
    </row>
    <row r="217" spans="1:26" x14ac:dyDescent="0.2">
      <c r="A217" s="2">
        <v>2</v>
      </c>
      <c r="B217" s="2">
        <v>2.5627500000000509</v>
      </c>
      <c r="C217" s="2" t="s">
        <v>19</v>
      </c>
      <c r="D217" s="2">
        <v>11</v>
      </c>
      <c r="E217" s="2">
        <v>9</v>
      </c>
      <c r="F217" s="2">
        <v>2</v>
      </c>
      <c r="H217" s="2">
        <v>0.44600000000000001</v>
      </c>
      <c r="I217" s="2">
        <v>0.377</v>
      </c>
      <c r="J217" s="2">
        <v>0.67600000000000005</v>
      </c>
      <c r="K217" s="2">
        <v>0.55769230769230771</v>
      </c>
      <c r="L217" s="2">
        <f t="shared" si="48"/>
        <v>-0.58394788859495328</v>
      </c>
      <c r="M217" s="2">
        <f t="shared" si="50"/>
        <v>2.200877541707523</v>
      </c>
      <c r="N217" s="2">
        <f t="shared" si="49"/>
        <v>0.78885616342608555</v>
      </c>
      <c r="O217" s="2">
        <f t="shared" si="51"/>
        <v>0.83061171591498195</v>
      </c>
      <c r="P217" s="2">
        <f t="shared" si="52"/>
        <v>1.1546925566343043</v>
      </c>
      <c r="Q217" s="2">
        <f t="shared" si="53"/>
        <v>0.15469255663430428</v>
      </c>
      <c r="R217" s="2">
        <f t="shared" si="54"/>
        <v>-0.16938828408501802</v>
      </c>
      <c r="S217" s="4">
        <f t="shared" si="55"/>
        <v>-0.44230769230769235</v>
      </c>
      <c r="Z217" s="11"/>
    </row>
    <row r="218" spans="1:26" x14ac:dyDescent="0.2">
      <c r="A218" s="2">
        <v>2</v>
      </c>
      <c r="B218" s="2">
        <v>2.637750000000096</v>
      </c>
      <c r="C218" s="2" t="s">
        <v>17</v>
      </c>
      <c r="D218" s="2">
        <v>1</v>
      </c>
      <c r="E218" s="2">
        <v>7</v>
      </c>
      <c r="F218" s="2">
        <v>2</v>
      </c>
      <c r="H218" s="2">
        <v>0.34599999999999997</v>
      </c>
      <c r="I218" s="2">
        <v>0.29099999999999998</v>
      </c>
      <c r="J218" s="2">
        <v>0.91300000000000003</v>
      </c>
      <c r="K218" s="2">
        <v>0.31872946330777652</v>
      </c>
      <c r="L218" s="2">
        <f t="shared" si="48"/>
        <v>-1.1434126134234761</v>
      </c>
      <c r="M218" s="2">
        <f t="shared" si="50"/>
        <v>1.7074072408762397</v>
      </c>
      <c r="N218" s="2">
        <f t="shared" si="49"/>
        <v>0.53497598646374567</v>
      </c>
      <c r="O218" s="2">
        <f t="shared" si="51"/>
        <v>0.64113530326594093</v>
      </c>
      <c r="P218" s="2">
        <f t="shared" si="52"/>
        <v>0.89579288025889969</v>
      </c>
      <c r="Q218" s="2">
        <f t="shared" si="53"/>
        <v>-0.10420711974110035</v>
      </c>
      <c r="R218" s="2">
        <f t="shared" si="54"/>
        <v>-0.35886469673405902</v>
      </c>
      <c r="S218" s="4">
        <f t="shared" si="55"/>
        <v>-0.68127053669222348</v>
      </c>
      <c r="Z218" s="10"/>
    </row>
    <row r="219" spans="1:26" x14ac:dyDescent="0.2">
      <c r="A219" s="2">
        <v>2</v>
      </c>
      <c r="B219" s="2">
        <v>2.796500000000151</v>
      </c>
      <c r="C219" s="2" t="s">
        <v>17</v>
      </c>
      <c r="D219" s="2">
        <v>3</v>
      </c>
      <c r="E219" s="2">
        <v>5</v>
      </c>
      <c r="F219" s="2">
        <v>2</v>
      </c>
      <c r="H219" s="2">
        <v>0.11</v>
      </c>
      <c r="I219" s="2">
        <v>0.74099999999999999</v>
      </c>
      <c r="J219" s="2">
        <v>1.0149999999999999</v>
      </c>
      <c r="K219" s="2">
        <v>0.73004926108374391</v>
      </c>
      <c r="L219" s="2">
        <f t="shared" si="48"/>
        <v>-0.31464326617980071</v>
      </c>
      <c r="M219" s="2">
        <f t="shared" si="50"/>
        <v>0.54281733091441142</v>
      </c>
      <c r="N219" s="2">
        <f t="shared" si="49"/>
        <v>-0.61098242280156245</v>
      </c>
      <c r="O219" s="2">
        <f t="shared" si="51"/>
        <v>1.6325816485225508</v>
      </c>
      <c r="P219" s="2">
        <f t="shared" si="52"/>
        <v>0.28478964401294499</v>
      </c>
      <c r="Q219" s="2">
        <f t="shared" si="53"/>
        <v>-0.71521035598705507</v>
      </c>
      <c r="R219" s="2">
        <f t="shared" si="54"/>
        <v>0.63258164852255072</v>
      </c>
      <c r="S219" s="4">
        <f t="shared" si="55"/>
        <v>-0.26995073891625609</v>
      </c>
      <c r="Z219" s="10"/>
    </row>
    <row r="220" spans="1:26" x14ac:dyDescent="0.2">
      <c r="A220" s="2">
        <v>2</v>
      </c>
      <c r="B220" s="2">
        <v>2.9762499999999359</v>
      </c>
      <c r="C220" s="2" t="s">
        <v>17</v>
      </c>
      <c r="D220" s="2">
        <v>18</v>
      </c>
      <c r="E220" s="2">
        <v>9</v>
      </c>
      <c r="F220" s="2">
        <v>2</v>
      </c>
      <c r="H220" s="2">
        <v>7.2999999999999995E-2</v>
      </c>
      <c r="I220" s="2">
        <v>0.47799999999999998</v>
      </c>
      <c r="J220" s="2">
        <v>0.38</v>
      </c>
      <c r="K220" s="2">
        <v>1.257894736842105</v>
      </c>
      <c r="L220" s="2">
        <f t="shared" si="48"/>
        <v>0.22943947977102427</v>
      </c>
      <c r="M220" s="2">
        <f t="shared" si="50"/>
        <v>0.36023331960683674</v>
      </c>
      <c r="N220" s="2">
        <f t="shared" si="49"/>
        <v>-1.0210033474455873</v>
      </c>
      <c r="O220" s="2">
        <f t="shared" si="51"/>
        <v>1.0531363400725766</v>
      </c>
      <c r="P220" s="2">
        <f t="shared" si="52"/>
        <v>0.18899676375404531</v>
      </c>
      <c r="Q220" s="2">
        <f t="shared" si="53"/>
        <v>-0.81100323624595461</v>
      </c>
      <c r="R220" s="2">
        <f t="shared" si="54"/>
        <v>5.3136340072576574E-2</v>
      </c>
      <c r="S220" s="4">
        <f t="shared" si="55"/>
        <v>0.25789473684210518</v>
      </c>
      <c r="Z220" s="10"/>
    </row>
    <row r="221" spans="1:26" x14ac:dyDescent="0.2">
      <c r="A221" s="2">
        <v>2</v>
      </c>
      <c r="B221" s="2">
        <v>2.9837500000001</v>
      </c>
      <c r="C221" s="2" t="s">
        <v>17</v>
      </c>
      <c r="D221" s="2">
        <v>2</v>
      </c>
      <c r="E221" s="2">
        <v>6</v>
      </c>
      <c r="F221" s="2">
        <v>2</v>
      </c>
      <c r="H221" s="2">
        <v>0</v>
      </c>
      <c r="I221" s="2">
        <v>0.42</v>
      </c>
      <c r="J221" s="2">
        <v>0.187</v>
      </c>
      <c r="K221" s="2">
        <v>2.2459893048128339</v>
      </c>
      <c r="L221" s="2">
        <f t="shared" si="48"/>
        <v>0.80914609442282726</v>
      </c>
      <c r="M221" s="2">
        <f t="shared" si="50"/>
        <v>0</v>
      </c>
      <c r="N221" s="2" t="e">
        <f t="shared" si="49"/>
        <v>#NUM!</v>
      </c>
      <c r="O221" s="2">
        <f t="shared" si="51"/>
        <v>0.92534992223950241</v>
      </c>
      <c r="P221" s="2">
        <f t="shared" si="52"/>
        <v>0</v>
      </c>
      <c r="Q221" s="2">
        <f t="shared" si="53"/>
        <v>-1</v>
      </c>
      <c r="R221" s="2">
        <f t="shared" si="54"/>
        <v>-7.4650077760497563E-2</v>
      </c>
      <c r="S221" s="4">
        <f t="shared" si="55"/>
        <v>1.2459893048128341</v>
      </c>
      <c r="Z221" s="10"/>
    </row>
    <row r="222" spans="1:26" x14ac:dyDescent="0.2">
      <c r="A222" s="2">
        <v>2</v>
      </c>
      <c r="B222" s="2">
        <v>3.09375</v>
      </c>
      <c r="C222" s="2" t="s">
        <v>17</v>
      </c>
      <c r="D222" s="2">
        <v>13</v>
      </c>
      <c r="E222" s="2">
        <v>6</v>
      </c>
      <c r="F222" s="2">
        <v>2</v>
      </c>
      <c r="H222" s="2">
        <v>0.27100000000000002</v>
      </c>
      <c r="I222" s="2">
        <v>8.0000000000000002E-3</v>
      </c>
      <c r="J222" s="2">
        <v>4.8000000000000001E-2</v>
      </c>
      <c r="K222" s="2">
        <v>0.16666666666666671</v>
      </c>
      <c r="L222" s="2">
        <f t="shared" si="48"/>
        <v>-1.7917594692280547</v>
      </c>
      <c r="M222" s="2">
        <f t="shared" si="50"/>
        <v>1.3373045152527776</v>
      </c>
      <c r="N222" s="2">
        <f t="shared" si="49"/>
        <v>0.29065603228572245</v>
      </c>
      <c r="O222" s="2">
        <f t="shared" si="51"/>
        <v>1.7625712804561953E-2</v>
      </c>
      <c r="P222" s="2">
        <f t="shared" si="52"/>
        <v>0.70161812297734638</v>
      </c>
      <c r="Q222" s="2">
        <f t="shared" si="53"/>
        <v>-0.29838187702265362</v>
      </c>
      <c r="R222" s="2">
        <f t="shared" si="54"/>
        <v>-0.98237428719543807</v>
      </c>
      <c r="S222" s="4">
        <f t="shared" si="55"/>
        <v>-0.83333333333333337</v>
      </c>
      <c r="Z222" s="10"/>
    </row>
    <row r="223" spans="1:26" x14ac:dyDescent="0.2">
      <c r="A223" s="2">
        <v>2</v>
      </c>
      <c r="B223" s="2">
        <v>3.147249999999985</v>
      </c>
      <c r="C223" s="2" t="s">
        <v>19</v>
      </c>
      <c r="D223" s="2">
        <v>11</v>
      </c>
      <c r="E223" s="2">
        <v>8</v>
      </c>
      <c r="F223" s="2">
        <v>2</v>
      </c>
      <c r="H223" s="2">
        <v>0.26100000000000001</v>
      </c>
      <c r="I223" s="2">
        <v>0.56899999999999995</v>
      </c>
      <c r="J223" s="2">
        <v>0.48799999999999999</v>
      </c>
      <c r="K223" s="2">
        <v>1.165983606557377</v>
      </c>
      <c r="L223" s="2">
        <f t="shared" si="48"/>
        <v>0.15356502827318369</v>
      </c>
      <c r="M223" s="2">
        <f t="shared" si="50"/>
        <v>1.2879574851696491</v>
      </c>
      <c r="N223" s="2">
        <f t="shared" si="49"/>
        <v>0.25305761872871485</v>
      </c>
      <c r="O223" s="2">
        <f t="shared" si="51"/>
        <v>1.2536288232244688</v>
      </c>
      <c r="P223" s="2">
        <f t="shared" si="52"/>
        <v>0.6757281553398059</v>
      </c>
      <c r="Q223" s="2">
        <f t="shared" si="53"/>
        <v>-0.3242718446601941</v>
      </c>
      <c r="R223" s="2">
        <f t="shared" si="54"/>
        <v>0.25362882322446872</v>
      </c>
      <c r="S223" s="4">
        <f t="shared" si="55"/>
        <v>0.16598360655737698</v>
      </c>
      <c r="Z223" s="11"/>
    </row>
    <row r="224" spans="1:26" x14ac:dyDescent="0.2">
      <c r="A224" s="2">
        <v>2</v>
      </c>
      <c r="B224" s="2">
        <v>3.4739999999999331</v>
      </c>
      <c r="C224" s="2" t="s">
        <v>19</v>
      </c>
      <c r="D224" s="2">
        <v>7</v>
      </c>
      <c r="E224" s="2">
        <v>7</v>
      </c>
      <c r="F224" s="2">
        <v>2</v>
      </c>
      <c r="H224" s="2">
        <v>0.26700000000000002</v>
      </c>
      <c r="I224" s="2">
        <v>2.3E-2</v>
      </c>
      <c r="J224" s="2">
        <v>0.49199999999999999</v>
      </c>
      <c r="K224" s="2">
        <v>4.6747967479674787E-2</v>
      </c>
      <c r="L224" s="2">
        <f t="shared" si="48"/>
        <v>-3.0629845005631586</v>
      </c>
      <c r="M224" s="2">
        <f t="shared" si="50"/>
        <v>1.3175657032195263</v>
      </c>
      <c r="N224" s="2">
        <f t="shared" si="49"/>
        <v>0.27578586980627107</v>
      </c>
      <c r="O224" s="2">
        <f t="shared" si="51"/>
        <v>5.0673924313115612E-2</v>
      </c>
      <c r="P224" s="2">
        <f t="shared" si="52"/>
        <v>0.69126213592233021</v>
      </c>
      <c r="Q224" s="2">
        <f t="shared" si="53"/>
        <v>-0.30873786407766984</v>
      </c>
      <c r="R224" s="2">
        <f t="shared" si="54"/>
        <v>-0.94932607568688432</v>
      </c>
      <c r="S224" s="4">
        <f t="shared" si="55"/>
        <v>-0.9532520325203252</v>
      </c>
      <c r="Z224" s="11"/>
    </row>
    <row r="225" spans="1:26" x14ac:dyDescent="0.2">
      <c r="A225" s="2">
        <v>2</v>
      </c>
      <c r="B225" s="2">
        <v>3.5137500000000732</v>
      </c>
      <c r="C225" s="2" t="s">
        <v>17</v>
      </c>
      <c r="D225" s="2">
        <v>20</v>
      </c>
      <c r="E225" s="2">
        <v>6</v>
      </c>
      <c r="F225" s="2">
        <v>2</v>
      </c>
      <c r="H225" s="2">
        <v>0.155</v>
      </c>
      <c r="I225" s="2">
        <v>0.91400000000000003</v>
      </c>
      <c r="J225" s="2">
        <v>1.0900000000000001</v>
      </c>
      <c r="K225" s="2">
        <v>0.83853211009174311</v>
      </c>
      <c r="L225" s="2">
        <f t="shared" si="48"/>
        <v>-0.17610240376903938</v>
      </c>
      <c r="M225" s="2">
        <f t="shared" si="50"/>
        <v>0.76487896628848906</v>
      </c>
      <c r="N225" s="2">
        <f t="shared" si="49"/>
        <v>-0.2680376716747318</v>
      </c>
      <c r="O225" s="2">
        <f t="shared" si="51"/>
        <v>2.013737687921203</v>
      </c>
      <c r="P225" s="2">
        <f t="shared" si="52"/>
        <v>0.40129449838187703</v>
      </c>
      <c r="Q225" s="2">
        <f t="shared" si="53"/>
        <v>-0.59870550161812297</v>
      </c>
      <c r="R225" s="2">
        <f t="shared" si="54"/>
        <v>1.013737687921203</v>
      </c>
      <c r="S225" s="4">
        <f t="shared" si="55"/>
        <v>-0.16146788990825692</v>
      </c>
      <c r="Z225" s="11"/>
    </row>
    <row r="226" spans="1:26" x14ac:dyDescent="0.2">
      <c r="A226" s="2">
        <v>2</v>
      </c>
      <c r="B226" s="2">
        <v>3.5699999999999359</v>
      </c>
      <c r="C226" s="2" t="s">
        <v>19</v>
      </c>
      <c r="D226" s="2">
        <v>8</v>
      </c>
      <c r="E226" s="2">
        <v>4</v>
      </c>
      <c r="F226" s="2">
        <v>2</v>
      </c>
      <c r="H226" s="2">
        <v>0.28299999999999997</v>
      </c>
      <c r="I226" s="2">
        <v>1.7999999999999999E-2</v>
      </c>
      <c r="J226" s="2">
        <v>0.42599999999999999</v>
      </c>
      <c r="K226" s="2">
        <v>4.2253521126760563E-2</v>
      </c>
      <c r="L226" s="2">
        <f t="shared" si="48"/>
        <v>-3.1640675883732059</v>
      </c>
      <c r="M226" s="2">
        <f t="shared" si="50"/>
        <v>1.3965209513525314</v>
      </c>
      <c r="N226" s="2">
        <f t="shared" si="49"/>
        <v>0.33398410904925907</v>
      </c>
      <c r="O226" s="2">
        <f t="shared" si="51"/>
        <v>3.965785381026439E-2</v>
      </c>
      <c r="P226" s="2">
        <f t="shared" si="52"/>
        <v>0.73268608414239478</v>
      </c>
      <c r="Q226" s="2">
        <f t="shared" si="53"/>
        <v>-0.26731391585760522</v>
      </c>
      <c r="R226" s="2">
        <f t="shared" si="54"/>
        <v>-0.96034214618973557</v>
      </c>
      <c r="S226" s="4">
        <f t="shared" si="55"/>
        <v>-0.95774647887323938</v>
      </c>
      <c r="Z226" s="11"/>
    </row>
    <row r="227" spans="1:26" x14ac:dyDescent="0.2">
      <c r="A227" s="2">
        <v>2</v>
      </c>
      <c r="B227" s="2">
        <v>3.5862500000000641</v>
      </c>
      <c r="C227" s="2" t="s">
        <v>17</v>
      </c>
      <c r="D227" s="2">
        <v>1</v>
      </c>
      <c r="E227" s="2">
        <v>6</v>
      </c>
      <c r="F227" s="2">
        <v>2</v>
      </c>
      <c r="H227" s="2">
        <v>3.0000000000000001E-3</v>
      </c>
      <c r="I227" s="2">
        <v>0.67400000000000004</v>
      </c>
      <c r="J227" s="2">
        <v>0.91100000000000003</v>
      </c>
      <c r="K227" s="2">
        <v>0.73984632272228323</v>
      </c>
      <c r="L227" s="2">
        <f t="shared" si="48"/>
        <v>-0.30131278634765124</v>
      </c>
      <c r="M227" s="2">
        <f t="shared" si="50"/>
        <v>1.4804109024938497E-2</v>
      </c>
      <c r="N227" s="2">
        <f t="shared" si="49"/>
        <v>-4.2128504999258691</v>
      </c>
      <c r="O227" s="2">
        <f t="shared" si="51"/>
        <v>1.4849663037843446</v>
      </c>
      <c r="P227" s="2">
        <f t="shared" si="52"/>
        <v>7.7669902912621365E-3</v>
      </c>
      <c r="Q227" s="2">
        <f t="shared" si="53"/>
        <v>-0.99223300970873785</v>
      </c>
      <c r="R227" s="2">
        <f t="shared" si="54"/>
        <v>0.48496630378434452</v>
      </c>
      <c r="S227" s="4">
        <f t="shared" si="55"/>
        <v>-0.26015367727771677</v>
      </c>
      <c r="Z227" s="12"/>
    </row>
    <row r="228" spans="1:26" x14ac:dyDescent="0.2">
      <c r="A228" s="2">
        <v>2</v>
      </c>
      <c r="B228" s="2">
        <v>3.7317500000001469</v>
      </c>
      <c r="C228" s="2" t="s">
        <v>19</v>
      </c>
      <c r="D228" s="2">
        <v>11</v>
      </c>
      <c r="E228" s="2">
        <v>7</v>
      </c>
      <c r="F228" s="2">
        <v>2</v>
      </c>
      <c r="H228" s="2">
        <v>0.29899999999999999</v>
      </c>
      <c r="I228" s="2">
        <v>0.41799999999999998</v>
      </c>
      <c r="J228" s="2">
        <v>5.2999999999999999E-2</v>
      </c>
      <c r="K228" s="2">
        <v>7.8867924528301883</v>
      </c>
      <c r="L228" s="2">
        <f t="shared" si="48"/>
        <v>2.0651895189726344</v>
      </c>
      <c r="M228" s="2">
        <f t="shared" si="50"/>
        <v>1.4754761994855368</v>
      </c>
      <c r="N228" s="2">
        <f t="shared" si="49"/>
        <v>0.38898078479670789</v>
      </c>
      <c r="O228" s="2">
        <f t="shared" si="51"/>
        <v>0.92094349403836195</v>
      </c>
      <c r="P228" s="2">
        <f t="shared" si="52"/>
        <v>0.77411003236245957</v>
      </c>
      <c r="Q228" s="2">
        <f t="shared" si="53"/>
        <v>-0.22588996763754046</v>
      </c>
      <c r="R228" s="2">
        <f t="shared" si="54"/>
        <v>-7.905650596163806E-2</v>
      </c>
      <c r="S228" s="4">
        <f t="shared" si="55"/>
        <v>6.8867924528301891</v>
      </c>
      <c r="Z228" s="11"/>
    </row>
    <row r="229" spans="1:26" x14ac:dyDescent="0.2">
      <c r="A229" s="2">
        <v>2</v>
      </c>
      <c r="B229" s="2">
        <v>3.8675000000000641</v>
      </c>
      <c r="C229" s="2" t="s">
        <v>17</v>
      </c>
      <c r="D229" s="2">
        <v>19</v>
      </c>
      <c r="E229" s="2">
        <v>6</v>
      </c>
      <c r="F229" s="2">
        <v>2</v>
      </c>
      <c r="H229" s="2">
        <v>8.7999999999999995E-2</v>
      </c>
      <c r="I229" s="2">
        <v>0.56299999999999994</v>
      </c>
      <c r="J229" s="2">
        <v>0.60199999999999998</v>
      </c>
      <c r="K229" s="2">
        <v>0.93521594684385378</v>
      </c>
      <c r="L229" s="2">
        <f t="shared" si="48"/>
        <v>-6.6977817169130691E-2</v>
      </c>
      <c r="M229" s="2">
        <f t="shared" si="50"/>
        <v>0.4342538647315291</v>
      </c>
      <c r="N229" s="2">
        <f t="shared" si="49"/>
        <v>-0.83412597411577227</v>
      </c>
      <c r="O229" s="2">
        <f t="shared" si="51"/>
        <v>1.2404095386210472</v>
      </c>
      <c r="P229" s="2">
        <f t="shared" si="52"/>
        <v>0.22783171521035597</v>
      </c>
      <c r="Q229" s="2">
        <f t="shared" si="53"/>
        <v>-0.77216828478964405</v>
      </c>
      <c r="R229" s="2">
        <f t="shared" si="54"/>
        <v>0.24040953862104725</v>
      </c>
      <c r="S229" s="4">
        <f t="shared" si="55"/>
        <v>-6.4784053156146243E-2</v>
      </c>
      <c r="Z229" s="11"/>
    </row>
    <row r="230" spans="1:26" x14ac:dyDescent="0.2">
      <c r="A230" s="2">
        <v>2</v>
      </c>
      <c r="B230" s="2">
        <v>4.2792500000000473</v>
      </c>
      <c r="C230" s="2" t="s">
        <v>17</v>
      </c>
      <c r="D230" s="2">
        <v>2</v>
      </c>
      <c r="E230" s="2">
        <v>5</v>
      </c>
      <c r="F230" s="2">
        <v>2</v>
      </c>
      <c r="H230" s="2">
        <v>0.46600000000000003</v>
      </c>
      <c r="I230" s="2">
        <v>0.64400000000000002</v>
      </c>
      <c r="J230" s="2">
        <v>0.47199999999999998</v>
      </c>
      <c r="K230" s="2">
        <v>1.3644067796610171</v>
      </c>
      <c r="L230" s="2">
        <f t="shared" si="48"/>
        <v>0.31071974051879836</v>
      </c>
      <c r="M230" s="2">
        <f t="shared" si="50"/>
        <v>2.2995716018737795</v>
      </c>
      <c r="N230" s="2">
        <f t="shared" si="49"/>
        <v>0.8327228455316672</v>
      </c>
      <c r="O230" s="2">
        <f t="shared" si="51"/>
        <v>1.4188698807672371</v>
      </c>
      <c r="P230" s="2">
        <f t="shared" si="52"/>
        <v>1.2064724919093852</v>
      </c>
      <c r="Q230" s="2">
        <f t="shared" si="53"/>
        <v>0.20647249190938524</v>
      </c>
      <c r="R230" s="2">
        <f t="shared" si="54"/>
        <v>0.41886988076723713</v>
      </c>
      <c r="S230" s="4">
        <f t="shared" si="55"/>
        <v>0.36440677966101703</v>
      </c>
      <c r="Z230" s="10"/>
    </row>
    <row r="231" spans="1:26" x14ac:dyDescent="0.2">
      <c r="A231" s="2">
        <v>2</v>
      </c>
      <c r="B231" s="2">
        <v>4.2825000000000273</v>
      </c>
      <c r="C231" s="2" t="s">
        <v>19</v>
      </c>
      <c r="D231" s="2">
        <v>4</v>
      </c>
      <c r="E231" s="2">
        <v>6</v>
      </c>
      <c r="F231" s="2">
        <v>2</v>
      </c>
      <c r="H231" s="2">
        <v>0.158</v>
      </c>
      <c r="I231" s="2">
        <v>0.497</v>
      </c>
      <c r="J231" s="2">
        <v>0.19400000000000001</v>
      </c>
      <c r="K231" s="2">
        <v>2.561855670103093</v>
      </c>
      <c r="L231" s="2">
        <f t="shared" si="48"/>
        <v>0.94073186703330069</v>
      </c>
      <c r="M231" s="2">
        <f t="shared" si="50"/>
        <v>0.77968307531342751</v>
      </c>
      <c r="N231" s="2">
        <f t="shared" si="49"/>
        <v>-0.24886775556701166</v>
      </c>
      <c r="O231" s="2">
        <f t="shared" si="51"/>
        <v>1.0949974079834113</v>
      </c>
      <c r="P231" s="2">
        <f t="shared" si="52"/>
        <v>0.40906148867313918</v>
      </c>
      <c r="Q231" s="2">
        <f t="shared" si="53"/>
        <v>-0.59093851132686082</v>
      </c>
      <c r="R231" s="2">
        <f t="shared" si="54"/>
        <v>9.4997407983411247E-2</v>
      </c>
      <c r="S231" s="4">
        <f t="shared" si="55"/>
        <v>1.5618556701030928</v>
      </c>
      <c r="Z231" s="11"/>
    </row>
    <row r="232" spans="1:26" x14ac:dyDescent="0.2">
      <c r="A232" s="2">
        <v>2</v>
      </c>
      <c r="B232" s="2">
        <v>4.3162500000000819</v>
      </c>
      <c r="C232" s="2" t="s">
        <v>19</v>
      </c>
      <c r="D232" s="2">
        <v>11</v>
      </c>
      <c r="E232" s="2">
        <v>6</v>
      </c>
      <c r="F232" s="2">
        <v>2</v>
      </c>
      <c r="H232" s="2">
        <v>2E-3</v>
      </c>
      <c r="I232" s="2">
        <v>0.55500000000000005</v>
      </c>
      <c r="J232" s="2">
        <v>0.34200000000000003</v>
      </c>
      <c r="K232" s="2">
        <v>1.62280701754386</v>
      </c>
      <c r="L232" s="2">
        <f t="shared" si="48"/>
        <v>0.48415737668382958</v>
      </c>
      <c r="M232" s="2">
        <f t="shared" si="50"/>
        <v>9.8694060166256634E-3</v>
      </c>
      <c r="N232" s="2">
        <f t="shared" si="49"/>
        <v>-4.6183156080340337</v>
      </c>
      <c r="O232" s="2">
        <f t="shared" si="51"/>
        <v>1.2227838258164856</v>
      </c>
      <c r="P232" s="2">
        <f t="shared" si="52"/>
        <v>5.1779935275080907E-3</v>
      </c>
      <c r="Q232" s="2">
        <f t="shared" si="53"/>
        <v>-0.99482200647249186</v>
      </c>
      <c r="R232" s="2">
        <f t="shared" si="54"/>
        <v>0.22278382581648551</v>
      </c>
      <c r="S232" s="4">
        <f t="shared" si="55"/>
        <v>0.6228070175438597</v>
      </c>
      <c r="Z232" s="11"/>
    </row>
    <row r="233" spans="1:26" x14ac:dyDescent="0.2">
      <c r="A233" s="2">
        <v>2</v>
      </c>
      <c r="B233" s="2">
        <v>4.4737500000001091</v>
      </c>
      <c r="C233" s="2" t="s">
        <v>17</v>
      </c>
      <c r="D233" s="2">
        <v>18</v>
      </c>
      <c r="E233" s="2">
        <v>8</v>
      </c>
      <c r="F233" s="2">
        <v>2</v>
      </c>
      <c r="H233" s="2">
        <v>0.18</v>
      </c>
      <c r="I233" s="2">
        <v>0.63100000000000001</v>
      </c>
      <c r="J233" s="2">
        <v>0.73799999999999999</v>
      </c>
      <c r="K233" s="2">
        <v>0.8550135501355014</v>
      </c>
      <c r="L233" s="2">
        <f t="shared" si="48"/>
        <v>-0.15663796205925928</v>
      </c>
      <c r="M233" s="2">
        <f t="shared" si="50"/>
        <v>0.88824654149630966</v>
      </c>
      <c r="N233" s="2">
        <f t="shared" si="49"/>
        <v>-0.11850593770376827</v>
      </c>
      <c r="O233" s="2">
        <f t="shared" si="51"/>
        <v>1.390228097459824</v>
      </c>
      <c r="P233" s="2">
        <f t="shared" si="52"/>
        <v>0.46601941747572817</v>
      </c>
      <c r="Q233" s="2">
        <f t="shared" si="53"/>
        <v>-0.53398058252427183</v>
      </c>
      <c r="R233" s="2">
        <f t="shared" si="54"/>
        <v>0.39022809745982395</v>
      </c>
      <c r="S233" s="4">
        <f t="shared" si="55"/>
        <v>-0.14498644986449863</v>
      </c>
      <c r="Z233" s="10"/>
    </row>
    <row r="234" spans="1:26" x14ac:dyDescent="0.2">
      <c r="A234" s="2">
        <v>2</v>
      </c>
      <c r="B234" s="2">
        <v>4.5262500000001182</v>
      </c>
      <c r="C234" s="2" t="s">
        <v>19</v>
      </c>
      <c r="D234" s="2">
        <v>1</v>
      </c>
      <c r="E234" s="2">
        <v>6</v>
      </c>
      <c r="F234" s="2">
        <v>2</v>
      </c>
      <c r="H234" s="2">
        <v>0.436</v>
      </c>
      <c r="I234" s="2">
        <v>0.53900000000000003</v>
      </c>
      <c r="J234" s="2">
        <v>0.498</v>
      </c>
      <c r="K234" s="2">
        <v>1.082329317269076</v>
      </c>
      <c r="L234" s="2">
        <f t="shared" si="48"/>
        <v>7.911549388434394E-2</v>
      </c>
      <c r="M234" s="2">
        <f t="shared" si="50"/>
        <v>2.151530511624395</v>
      </c>
      <c r="N234" s="2">
        <f t="shared" si="49"/>
        <v>0.76617945475505589</v>
      </c>
      <c r="O234" s="2">
        <f t="shared" si="51"/>
        <v>1.1875324002073615</v>
      </c>
      <c r="P234" s="2">
        <f t="shared" si="52"/>
        <v>1.1288025889967639</v>
      </c>
      <c r="Q234" s="2">
        <f t="shared" si="53"/>
        <v>0.12880258899676381</v>
      </c>
      <c r="R234" s="2">
        <f t="shared" si="54"/>
        <v>0.18753240020736159</v>
      </c>
      <c r="S234" s="4">
        <f t="shared" si="55"/>
        <v>8.2329317269076385E-2</v>
      </c>
      <c r="Z234" s="11"/>
    </row>
    <row r="235" spans="1:26" x14ac:dyDescent="0.2">
      <c r="A235" s="2">
        <v>2</v>
      </c>
      <c r="B235" s="2">
        <v>4.5347500000000309</v>
      </c>
      <c r="C235" s="2" t="s">
        <v>17</v>
      </c>
      <c r="D235" s="2">
        <v>1</v>
      </c>
      <c r="E235" s="2">
        <v>5</v>
      </c>
      <c r="F235" s="2">
        <v>2</v>
      </c>
      <c r="H235" s="2">
        <v>0.61099999999999999</v>
      </c>
      <c r="I235" s="2">
        <v>0.75700000000000001</v>
      </c>
      <c r="J235" s="2">
        <v>0.40500000000000003</v>
      </c>
      <c r="K235" s="2">
        <v>1.869135802469136</v>
      </c>
      <c r="L235" s="2">
        <f t="shared" si="48"/>
        <v>0.62547618633090973</v>
      </c>
      <c r="M235" s="2">
        <f t="shared" si="50"/>
        <v>3.0151035380791402</v>
      </c>
      <c r="N235" s="2">
        <f t="shared" si="49"/>
        <v>1.1036341705776167</v>
      </c>
      <c r="O235" s="2">
        <f t="shared" si="51"/>
        <v>1.6678330741316747</v>
      </c>
      <c r="P235" s="2">
        <f t="shared" si="52"/>
        <v>1.5818770226537218</v>
      </c>
      <c r="Q235" s="2">
        <f t="shared" si="53"/>
        <v>0.58187702265372176</v>
      </c>
      <c r="R235" s="2">
        <f t="shared" si="54"/>
        <v>0.6678330741316747</v>
      </c>
      <c r="S235" s="4">
        <f t="shared" si="55"/>
        <v>0.86913580246913569</v>
      </c>
      <c r="Z235" s="12"/>
    </row>
    <row r="236" spans="1:26" x14ac:dyDescent="0.2">
      <c r="A236" s="2">
        <v>2</v>
      </c>
      <c r="B236" s="2">
        <v>4.6412500000001273</v>
      </c>
      <c r="C236" s="2" t="s">
        <v>17</v>
      </c>
      <c r="D236" s="2">
        <v>13</v>
      </c>
      <c r="E236" s="2">
        <v>5</v>
      </c>
      <c r="F236" s="2">
        <v>2</v>
      </c>
      <c r="H236" s="2">
        <v>0.123</v>
      </c>
      <c r="I236" s="2">
        <v>2.1000000000000001E-2</v>
      </c>
      <c r="J236" s="2">
        <v>0.66600000000000004</v>
      </c>
      <c r="K236" s="2">
        <v>3.1531531531531529E-2</v>
      </c>
      <c r="L236" s="2">
        <f t="shared" si="48"/>
        <v>-3.4567672328169663</v>
      </c>
      <c r="M236" s="2">
        <f t="shared" si="50"/>
        <v>0.60696847002247833</v>
      </c>
      <c r="N236" s="2">
        <f t="shared" si="49"/>
        <v>-0.49927843322156107</v>
      </c>
      <c r="O236" s="2">
        <f t="shared" si="51"/>
        <v>4.6267496111975129E-2</v>
      </c>
      <c r="P236" s="2">
        <f t="shared" si="52"/>
        <v>0.31844660194174756</v>
      </c>
      <c r="Q236" s="2">
        <f t="shared" si="53"/>
        <v>-0.68155339805825244</v>
      </c>
      <c r="R236" s="2">
        <f t="shared" si="54"/>
        <v>-0.95373250388802489</v>
      </c>
      <c r="S236" s="4">
        <f t="shared" si="55"/>
        <v>-0.96846846846846846</v>
      </c>
      <c r="Z236" s="10"/>
    </row>
    <row r="237" spans="1:26" x14ac:dyDescent="0.2">
      <c r="A237" s="2">
        <v>2</v>
      </c>
      <c r="B237" s="2">
        <v>4.8134999999999764</v>
      </c>
      <c r="C237" s="2" t="s">
        <v>19</v>
      </c>
      <c r="D237" s="2">
        <v>18</v>
      </c>
      <c r="E237" s="2">
        <v>4</v>
      </c>
      <c r="F237" s="2">
        <v>2</v>
      </c>
      <c r="H237" s="2">
        <v>0.26600000000000001</v>
      </c>
      <c r="I237" s="2">
        <v>0.67100000000000004</v>
      </c>
      <c r="J237" s="2">
        <v>0.16900000000000001</v>
      </c>
      <c r="K237" s="2">
        <v>3.970414201183432</v>
      </c>
      <c r="L237" s="2">
        <f t="shared" si="48"/>
        <v>1.3788704220486083</v>
      </c>
      <c r="M237" s="2">
        <f t="shared" si="50"/>
        <v>1.3126310002112136</v>
      </c>
      <c r="N237" s="2">
        <f t="shared" si="49"/>
        <v>0.27203352018772076</v>
      </c>
      <c r="O237" s="2">
        <f t="shared" si="51"/>
        <v>1.4783566614826338</v>
      </c>
      <c r="P237" s="2">
        <f t="shared" si="52"/>
        <v>0.68867313915857609</v>
      </c>
      <c r="Q237" s="2">
        <f t="shared" si="53"/>
        <v>-0.31132686084142386</v>
      </c>
      <c r="R237" s="2">
        <f t="shared" si="54"/>
        <v>0.47835666148263378</v>
      </c>
      <c r="S237" s="4">
        <f t="shared" si="55"/>
        <v>2.9704142011834316</v>
      </c>
      <c r="Z237" s="11"/>
    </row>
    <row r="238" spans="1:26" x14ac:dyDescent="0.2">
      <c r="A238" s="2">
        <v>2</v>
      </c>
      <c r="B238" s="2">
        <v>4.9007500000000164</v>
      </c>
      <c r="C238" s="2" t="s">
        <v>19</v>
      </c>
      <c r="D238" s="2">
        <v>11</v>
      </c>
      <c r="E238" s="2">
        <v>5</v>
      </c>
      <c r="F238" s="2">
        <v>2</v>
      </c>
      <c r="H238" s="2">
        <v>0.14399999999999999</v>
      </c>
      <c r="I238" s="2">
        <v>0.31900000000000001</v>
      </c>
      <c r="J238" s="2">
        <v>0.48899999999999999</v>
      </c>
      <c r="K238" s="2">
        <v>0.65235173824130877</v>
      </c>
      <c r="L238" s="2">
        <f t="shared" si="48"/>
        <v>-0.42717138669002752</v>
      </c>
      <c r="M238" s="2">
        <f t="shared" si="50"/>
        <v>0.71059723319704782</v>
      </c>
      <c r="N238" s="2">
        <f t="shared" si="49"/>
        <v>-0.34164948901797793</v>
      </c>
      <c r="O238" s="2">
        <f t="shared" si="51"/>
        <v>0.70282529808190786</v>
      </c>
      <c r="P238" s="2">
        <f t="shared" si="52"/>
        <v>0.37281553398058254</v>
      </c>
      <c r="Q238" s="2">
        <f t="shared" si="53"/>
        <v>-0.62718446601941746</v>
      </c>
      <c r="R238" s="2">
        <f t="shared" si="54"/>
        <v>-0.29717470191809214</v>
      </c>
      <c r="S238" s="4">
        <f t="shared" si="55"/>
        <v>-0.34764826175869118</v>
      </c>
      <c r="Z238" s="11"/>
    </row>
    <row r="239" spans="1:26" x14ac:dyDescent="0.2">
      <c r="A239" s="2">
        <v>2</v>
      </c>
      <c r="B239" s="2">
        <v>4.9355000000000473</v>
      </c>
      <c r="C239" s="2" t="s">
        <v>17</v>
      </c>
      <c r="D239" s="2">
        <v>3</v>
      </c>
      <c r="E239" s="2">
        <v>4</v>
      </c>
      <c r="F239" s="2">
        <v>2</v>
      </c>
      <c r="H239" s="2">
        <v>5.0000000000000001E-3</v>
      </c>
      <c r="I239" s="2">
        <v>0.60099999999999998</v>
      </c>
      <c r="J239" s="2">
        <v>0.84</v>
      </c>
      <c r="K239" s="2">
        <v>0.71547619047619049</v>
      </c>
      <c r="L239" s="2">
        <f t="shared" si="48"/>
        <v>-0.33480695730215171</v>
      </c>
      <c r="M239" s="2">
        <f t="shared" si="50"/>
        <v>2.4673515041564158E-2</v>
      </c>
      <c r="N239" s="2">
        <f t="shared" si="49"/>
        <v>-3.7020248761598782</v>
      </c>
      <c r="O239" s="2">
        <f t="shared" si="51"/>
        <v>1.3241316744427165</v>
      </c>
      <c r="P239" s="2">
        <f t="shared" si="52"/>
        <v>1.2944983818770227E-2</v>
      </c>
      <c r="Q239" s="2">
        <f t="shared" si="53"/>
        <v>-0.98705501618122982</v>
      </c>
      <c r="R239" s="2">
        <f t="shared" si="54"/>
        <v>0.32413167444271657</v>
      </c>
      <c r="S239" s="4">
        <f t="shared" si="55"/>
        <v>-0.28452380952380951</v>
      </c>
      <c r="Z239" s="10"/>
    </row>
    <row r="240" spans="1:26" x14ac:dyDescent="0.2">
      <c r="A240" s="2">
        <v>2</v>
      </c>
      <c r="B240" s="2">
        <v>5.0052499999999327</v>
      </c>
      <c r="C240" s="2" t="s">
        <v>17</v>
      </c>
      <c r="D240" s="2">
        <v>20</v>
      </c>
      <c r="E240" s="2">
        <v>5</v>
      </c>
      <c r="F240" s="2">
        <v>2</v>
      </c>
      <c r="H240" s="2">
        <v>0.19</v>
      </c>
      <c r="I240" s="2">
        <v>0.86299999999999999</v>
      </c>
      <c r="J240" s="2">
        <v>0.68300000000000005</v>
      </c>
      <c r="K240" s="2">
        <v>1.2635431918008779</v>
      </c>
      <c r="L240" s="2">
        <f t="shared" si="48"/>
        <v>0.23391983151263745</v>
      </c>
      <c r="M240" s="2">
        <f t="shared" ref="M240:M271" si="56">AVERAGE(H240/G$164, H240/G$165, H240/G$166, H240/G$167, H240/G$168, H240/G$169, H240/G$170, H240/ G$171, H240/G$172, H240/G$173, H240/G$174, H240/G$175)</f>
        <v>0.93759357157943812</v>
      </c>
      <c r="N240" s="2">
        <f t="shared" si="49"/>
        <v>-6.4438716433492346E-2</v>
      </c>
      <c r="O240" s="2">
        <f t="shared" ref="O240:O271" si="57">I240/AVERAGE(J$150:J$163,J$176:J$297)</f>
        <v>1.9013737687921206</v>
      </c>
      <c r="P240" s="2">
        <f t="shared" ref="P240:P271" si="58">H240/AVERAGE(G$164:G$175)</f>
        <v>0.49190938511326865</v>
      </c>
      <c r="Q240" s="2">
        <f t="shared" ref="Q240:Q271" si="59">(H240 - AVERAGE(G$164:G$175))/AVERAGE(G$164:G$175)</f>
        <v>-0.50809061488673135</v>
      </c>
      <c r="R240" s="2">
        <f t="shared" ref="R240:R271" si="60">(I240 -AVERAGE(J$150:J$163,J$176:J$297))/AVERAGE(J$150:J$163,J$176:J$297)</f>
        <v>0.9013737687921205</v>
      </c>
      <c r="S240" s="4">
        <f t="shared" ref="S240:S271" si="61">(I240-J240)/J240</f>
        <v>0.26354319180087837</v>
      </c>
      <c r="Z240" s="11"/>
    </row>
    <row r="241" spans="1:26" x14ac:dyDescent="0.2">
      <c r="A241" s="2">
        <v>2</v>
      </c>
      <c r="B241" s="2">
        <v>5.0299999999999727</v>
      </c>
      <c r="C241" s="2" t="s">
        <v>19</v>
      </c>
      <c r="D241" s="2">
        <v>7</v>
      </c>
      <c r="E241" s="2">
        <v>6</v>
      </c>
      <c r="F241" s="2">
        <v>2</v>
      </c>
      <c r="H241" s="2">
        <v>0.22800000000000001</v>
      </c>
      <c r="I241" s="2">
        <v>0.53700000000000003</v>
      </c>
      <c r="J241" s="2">
        <v>2E-3</v>
      </c>
      <c r="K241" s="2">
        <v>268.5</v>
      </c>
      <c r="L241" s="2">
        <f t="shared" si="48"/>
        <v>5.5928509139489195</v>
      </c>
      <c r="M241" s="2">
        <f t="shared" si="56"/>
        <v>1.1251122858953255</v>
      </c>
      <c r="N241" s="2">
        <f t="shared" si="49"/>
        <v>0.11788284036046208</v>
      </c>
      <c r="O241" s="2">
        <f t="shared" si="57"/>
        <v>1.183125972006221</v>
      </c>
      <c r="P241" s="2">
        <f t="shared" si="58"/>
        <v>0.59029126213592242</v>
      </c>
      <c r="Q241" s="2">
        <f t="shared" si="59"/>
        <v>-0.40970873786407763</v>
      </c>
      <c r="R241" s="2">
        <f t="shared" si="60"/>
        <v>0.18312597200622108</v>
      </c>
      <c r="S241" s="4">
        <f t="shared" si="61"/>
        <v>267.5</v>
      </c>
      <c r="Z241" s="11"/>
    </row>
    <row r="242" spans="1:26" x14ac:dyDescent="0.2">
      <c r="A242" s="2">
        <v>2</v>
      </c>
      <c r="B242" s="2">
        <v>5.1784999999999846</v>
      </c>
      <c r="C242" s="2" t="s">
        <v>17</v>
      </c>
      <c r="D242" s="2">
        <v>19</v>
      </c>
      <c r="E242" s="2">
        <v>5</v>
      </c>
      <c r="F242" s="2">
        <v>2</v>
      </c>
      <c r="H242" s="2">
        <v>1.4999999999999999E-2</v>
      </c>
      <c r="I242" s="2">
        <v>0.34200000000000003</v>
      </c>
      <c r="J242" s="2">
        <v>5.0000000000000001E-3</v>
      </c>
      <c r="K242" s="2">
        <v>68.400000000000006</v>
      </c>
      <c r="L242" s="2">
        <f t="shared" si="48"/>
        <v>4.2253728246285052</v>
      </c>
      <c r="M242" s="2">
        <f t="shared" si="56"/>
        <v>7.4020545124692458E-2</v>
      </c>
      <c r="N242" s="2">
        <f t="shared" si="49"/>
        <v>-2.6034125874917686</v>
      </c>
      <c r="O242" s="2">
        <f t="shared" si="57"/>
        <v>0.75349922239502354</v>
      </c>
      <c r="P242" s="2">
        <f t="shared" si="58"/>
        <v>3.8834951456310683E-2</v>
      </c>
      <c r="Q242" s="2">
        <f t="shared" si="59"/>
        <v>-0.96116504854368934</v>
      </c>
      <c r="R242" s="2">
        <f t="shared" si="60"/>
        <v>-0.24650077760497649</v>
      </c>
      <c r="S242" s="4">
        <f t="shared" si="61"/>
        <v>67.400000000000006</v>
      </c>
      <c r="Z242" s="11"/>
    </row>
    <row r="243" spans="1:26" x14ac:dyDescent="0.2">
      <c r="A243" s="2">
        <v>2</v>
      </c>
      <c r="B243" s="2">
        <v>5.4832499999999982</v>
      </c>
      <c r="C243" s="2" t="s">
        <v>17</v>
      </c>
      <c r="D243" s="2">
        <v>1</v>
      </c>
      <c r="E243" s="2">
        <v>4</v>
      </c>
      <c r="F243" s="2">
        <v>2</v>
      </c>
      <c r="H243" s="2">
        <v>0.34599999999999997</v>
      </c>
      <c r="I243" s="2">
        <v>0.65300000000000002</v>
      </c>
      <c r="J243" s="2">
        <v>0.33200000000000002</v>
      </c>
      <c r="K243" s="2">
        <v>1.9668674698795181</v>
      </c>
      <c r="L243" s="2">
        <f t="shared" si="48"/>
        <v>0.67644216035994253</v>
      </c>
      <c r="M243" s="2">
        <f t="shared" si="56"/>
        <v>1.7074072408762397</v>
      </c>
      <c r="N243" s="2">
        <f t="shared" si="49"/>
        <v>0.53497598646374567</v>
      </c>
      <c r="O243" s="2">
        <f t="shared" si="57"/>
        <v>1.4386988076723695</v>
      </c>
      <c r="P243" s="2">
        <f t="shared" si="58"/>
        <v>0.89579288025889969</v>
      </c>
      <c r="Q243" s="2">
        <f t="shared" si="59"/>
        <v>-0.10420711974110035</v>
      </c>
      <c r="R243" s="2">
        <f t="shared" si="60"/>
        <v>0.43869880767236935</v>
      </c>
      <c r="S243" s="4">
        <f t="shared" si="61"/>
        <v>0.96686746987951799</v>
      </c>
      <c r="Z243" s="12"/>
    </row>
    <row r="244" spans="1:26" x14ac:dyDescent="0.2">
      <c r="A244" s="2">
        <v>2</v>
      </c>
      <c r="B244" s="2">
        <v>5.4852499999999509</v>
      </c>
      <c r="C244" s="2" t="s">
        <v>19</v>
      </c>
      <c r="D244" s="2">
        <v>11</v>
      </c>
      <c r="E244" s="2">
        <v>4</v>
      </c>
      <c r="F244" s="2">
        <v>2</v>
      </c>
      <c r="H244" s="2">
        <v>0.55800000000000005</v>
      </c>
      <c r="I244" s="2">
        <v>0.435</v>
      </c>
      <c r="J244" s="2">
        <v>0.24399999999999999</v>
      </c>
      <c r="K244" s="2">
        <v>1.7827868852459019</v>
      </c>
      <c r="L244" s="2">
        <f t="shared" si="48"/>
        <v>0.57817780579548239</v>
      </c>
      <c r="M244" s="2">
        <f t="shared" si="56"/>
        <v>2.7535642786385601</v>
      </c>
      <c r="N244" s="2">
        <f t="shared" si="49"/>
        <v>1.0128961737873323</v>
      </c>
      <c r="O244" s="2">
        <f t="shared" si="57"/>
        <v>0.95839813374805616</v>
      </c>
      <c r="P244" s="2">
        <f t="shared" si="58"/>
        <v>1.4446601941747574</v>
      </c>
      <c r="Q244" s="2">
        <f t="shared" si="59"/>
        <v>0.44466019417475749</v>
      </c>
      <c r="R244" s="2">
        <f t="shared" si="60"/>
        <v>-4.1601866251943877E-2</v>
      </c>
      <c r="S244" s="4">
        <f t="shared" si="61"/>
        <v>0.78278688524590168</v>
      </c>
      <c r="Z244" s="11"/>
    </row>
    <row r="245" spans="1:26" x14ac:dyDescent="0.2">
      <c r="A245" s="2">
        <v>2</v>
      </c>
      <c r="B245" s="2">
        <v>5.5747499999999954</v>
      </c>
      <c r="C245" s="2" t="s">
        <v>17</v>
      </c>
      <c r="D245" s="2">
        <v>2</v>
      </c>
      <c r="E245" s="2">
        <v>4</v>
      </c>
      <c r="F245" s="2">
        <v>2</v>
      </c>
      <c r="H245" s="2">
        <v>0.17</v>
      </c>
      <c r="I245" s="2">
        <v>0.158</v>
      </c>
      <c r="J245" s="2">
        <v>0.46200000000000002</v>
      </c>
      <c r="K245" s="2">
        <v>0.34199134199134201</v>
      </c>
      <c r="L245" s="2">
        <f t="shared" si="48"/>
        <v>-1.072969858054772</v>
      </c>
      <c r="M245" s="2">
        <f t="shared" si="56"/>
        <v>0.83889951141318131</v>
      </c>
      <c r="N245" s="2">
        <f t="shared" si="49"/>
        <v>-0.17566435154371693</v>
      </c>
      <c r="O245" s="2">
        <f t="shared" si="57"/>
        <v>0.34810782789009853</v>
      </c>
      <c r="P245" s="2">
        <f t="shared" si="58"/>
        <v>0.44012944983818775</v>
      </c>
      <c r="Q245" s="2">
        <f t="shared" si="59"/>
        <v>-0.5598705501618122</v>
      </c>
      <c r="R245" s="2">
        <f t="shared" si="60"/>
        <v>-0.65189217210990136</v>
      </c>
      <c r="S245" s="4">
        <f t="shared" si="61"/>
        <v>-0.65800865800865804</v>
      </c>
      <c r="Z245" s="10"/>
    </row>
    <row r="246" spans="1:26" x14ac:dyDescent="0.2">
      <c r="A246" s="2">
        <v>2</v>
      </c>
      <c r="B246" s="2">
        <v>5.7000000000000446</v>
      </c>
      <c r="C246" s="2" t="s">
        <v>19</v>
      </c>
      <c r="D246" s="2">
        <v>7</v>
      </c>
      <c r="E246" s="2">
        <v>4</v>
      </c>
      <c r="F246" s="2">
        <v>2</v>
      </c>
      <c r="H246" s="2">
        <v>0.19500000000000001</v>
      </c>
      <c r="I246" s="2">
        <v>0.46100000000000002</v>
      </c>
      <c r="J246" s="2">
        <v>0.626</v>
      </c>
      <c r="K246" s="2">
        <v>0.73642172523961669</v>
      </c>
      <c r="L246" s="2">
        <f t="shared" si="48"/>
        <v>-0.30595232810344991</v>
      </c>
      <c r="M246" s="2">
        <f t="shared" si="56"/>
        <v>0.96226708662100247</v>
      </c>
      <c r="N246" s="2">
        <f t="shared" si="49"/>
        <v>-3.8463230030231499E-2</v>
      </c>
      <c r="O246" s="2">
        <f t="shared" si="57"/>
        <v>1.0156817003628824</v>
      </c>
      <c r="P246" s="2">
        <f t="shared" si="58"/>
        <v>0.50485436893203883</v>
      </c>
      <c r="Q246" s="2">
        <f t="shared" si="59"/>
        <v>-0.49514563106796111</v>
      </c>
      <c r="R246" s="2">
        <f t="shared" si="60"/>
        <v>1.5681700362882519E-2</v>
      </c>
      <c r="S246" s="4">
        <f t="shared" si="61"/>
        <v>-0.26357827476038337</v>
      </c>
      <c r="Z246" s="11"/>
    </row>
    <row r="247" spans="1:26" x14ac:dyDescent="0.2">
      <c r="A247" s="2">
        <v>2</v>
      </c>
      <c r="B247" s="2">
        <v>5.9712500000000546</v>
      </c>
      <c r="C247" s="2" t="s">
        <v>17</v>
      </c>
      <c r="D247" s="2">
        <v>18</v>
      </c>
      <c r="E247" s="2">
        <v>7</v>
      </c>
      <c r="F247" s="2">
        <v>2</v>
      </c>
      <c r="H247" s="2">
        <v>0.185</v>
      </c>
      <c r="I247" s="2">
        <v>0.59</v>
      </c>
      <c r="J247" s="2">
        <v>0.495</v>
      </c>
      <c r="K247" s="2">
        <v>1.191919191919192</v>
      </c>
      <c r="L247" s="2">
        <f t="shared" si="48"/>
        <v>0.17556477433107495</v>
      </c>
      <c r="M247" s="2">
        <f t="shared" si="56"/>
        <v>0.91292005653787411</v>
      </c>
      <c r="N247" s="2">
        <f t="shared" si="49"/>
        <v>-9.1106963515653505E-2</v>
      </c>
      <c r="O247" s="2">
        <f t="shared" si="57"/>
        <v>1.2998963193364439</v>
      </c>
      <c r="P247" s="2">
        <f t="shared" si="58"/>
        <v>0.47896440129449841</v>
      </c>
      <c r="Q247" s="2">
        <f t="shared" si="59"/>
        <v>-0.52103559870550165</v>
      </c>
      <c r="R247" s="2">
        <f t="shared" si="60"/>
        <v>0.2998963193364439</v>
      </c>
      <c r="S247" s="4">
        <f t="shared" si="61"/>
        <v>0.19191919191919188</v>
      </c>
      <c r="Z247" s="10"/>
    </row>
    <row r="248" spans="1:26" x14ac:dyDescent="0.2">
      <c r="A248" s="2">
        <v>2</v>
      </c>
      <c r="B248" s="2">
        <v>6.0697500000001128</v>
      </c>
      <c r="C248" s="2" t="s">
        <v>19</v>
      </c>
      <c r="D248" s="2">
        <v>11</v>
      </c>
      <c r="E248" s="2">
        <v>3</v>
      </c>
      <c r="F248" s="2">
        <v>2</v>
      </c>
      <c r="H248" s="2">
        <v>0.17</v>
      </c>
      <c r="I248" s="2">
        <v>0.121</v>
      </c>
      <c r="J248" s="2">
        <v>0.59599999999999997</v>
      </c>
      <c r="K248" s="2">
        <v>0.2030201342281879</v>
      </c>
      <c r="L248" s="2">
        <f t="shared" si="48"/>
        <v>-1.5944501214686086</v>
      </c>
      <c r="M248" s="2">
        <f t="shared" si="56"/>
        <v>0.83889951141318131</v>
      </c>
      <c r="N248" s="2">
        <f t="shared" si="49"/>
        <v>-0.17566435154371693</v>
      </c>
      <c r="O248" s="2">
        <f t="shared" si="57"/>
        <v>0.2665889061689995</v>
      </c>
      <c r="P248" s="2">
        <f t="shared" si="58"/>
        <v>0.44012944983818775</v>
      </c>
      <c r="Q248" s="2">
        <f t="shared" si="59"/>
        <v>-0.5598705501618122</v>
      </c>
      <c r="R248" s="2">
        <f t="shared" si="60"/>
        <v>-0.73341109383100045</v>
      </c>
      <c r="S248" s="4">
        <f t="shared" si="61"/>
        <v>-0.79697986577181212</v>
      </c>
      <c r="Z248" s="11"/>
    </row>
    <row r="249" spans="1:26" x14ac:dyDescent="0.2">
      <c r="A249" s="2">
        <v>2</v>
      </c>
      <c r="B249" s="2">
        <v>6.0715000000000154</v>
      </c>
      <c r="C249" s="2" t="s">
        <v>19</v>
      </c>
      <c r="D249" s="2">
        <v>4</v>
      </c>
      <c r="E249" s="2">
        <v>5</v>
      </c>
      <c r="F249" s="2">
        <v>2</v>
      </c>
      <c r="H249" s="2">
        <v>0.17699999999999999</v>
      </c>
      <c r="I249" s="2">
        <v>0.02</v>
      </c>
      <c r="J249" s="2">
        <v>0.54700000000000004</v>
      </c>
      <c r="K249" s="2">
        <v>3.6563071297989032E-2</v>
      </c>
      <c r="L249" s="2">
        <f t="shared" si="48"/>
        <v>-3.3087165288679903</v>
      </c>
      <c r="M249" s="2">
        <f t="shared" si="56"/>
        <v>0.87344243247137099</v>
      </c>
      <c r="N249" s="2">
        <f t="shared" si="49"/>
        <v>-0.1353130560201497</v>
      </c>
      <c r="O249" s="2">
        <f t="shared" si="57"/>
        <v>4.406428201140488E-2</v>
      </c>
      <c r="P249" s="2">
        <f t="shared" si="58"/>
        <v>0.45825242718446602</v>
      </c>
      <c r="Q249" s="2">
        <f t="shared" si="59"/>
        <v>-0.54174757281553398</v>
      </c>
      <c r="R249" s="2">
        <f t="shared" si="60"/>
        <v>-0.95593571798859511</v>
      </c>
      <c r="S249" s="4">
        <f t="shared" si="61"/>
        <v>-0.96343692870201092</v>
      </c>
      <c r="Z249" s="11"/>
    </row>
    <row r="250" spans="1:26" x14ac:dyDescent="0.2">
      <c r="A250" s="2">
        <v>2</v>
      </c>
      <c r="B250" s="2">
        <v>6.1887500000000273</v>
      </c>
      <c r="C250" s="2" t="s">
        <v>17</v>
      </c>
      <c r="D250" s="2">
        <v>13</v>
      </c>
      <c r="E250" s="2">
        <v>4</v>
      </c>
      <c r="F250" s="2">
        <v>2</v>
      </c>
      <c r="H250" s="2">
        <v>0.09</v>
      </c>
      <c r="I250" s="2">
        <v>0.23799999999999999</v>
      </c>
      <c r="J250" s="2">
        <v>0.52300000000000002</v>
      </c>
      <c r="K250" s="2">
        <v>0.4550669216061185</v>
      </c>
      <c r="L250" s="2">
        <f t="shared" si="48"/>
        <v>-0.78731079039344831</v>
      </c>
      <c r="M250" s="2">
        <f t="shared" si="56"/>
        <v>0.44412327074815483</v>
      </c>
      <c r="N250" s="2">
        <f t="shared" si="49"/>
        <v>-0.81165311826371356</v>
      </c>
      <c r="O250" s="2">
        <f t="shared" si="57"/>
        <v>0.52436495593571808</v>
      </c>
      <c r="P250" s="2">
        <f t="shared" si="58"/>
        <v>0.23300970873786409</v>
      </c>
      <c r="Q250" s="2">
        <f t="shared" si="59"/>
        <v>-0.76699029126213603</v>
      </c>
      <c r="R250" s="2">
        <f t="shared" si="60"/>
        <v>-0.47563504406428198</v>
      </c>
      <c r="S250" s="4">
        <f t="shared" si="61"/>
        <v>-0.5449330783938815</v>
      </c>
      <c r="Z250" s="10"/>
    </row>
    <row r="251" spans="1:26" x14ac:dyDescent="0.2">
      <c r="A251" s="2">
        <v>2</v>
      </c>
      <c r="B251" s="2">
        <v>6.4317499999999654</v>
      </c>
      <c r="C251" s="2" t="s">
        <v>17</v>
      </c>
      <c r="D251" s="2">
        <v>1</v>
      </c>
      <c r="E251" s="2">
        <v>3</v>
      </c>
      <c r="F251" s="2">
        <v>2</v>
      </c>
      <c r="H251" s="2">
        <v>0.31900000000000001</v>
      </c>
      <c r="I251" s="2">
        <v>3.0000000000000001E-3</v>
      </c>
      <c r="J251" s="2">
        <v>2E-3</v>
      </c>
      <c r="K251" s="2">
        <v>1.5</v>
      </c>
      <c r="L251" s="2">
        <f t="shared" si="48"/>
        <v>0.40546510810816438</v>
      </c>
      <c r="M251" s="2">
        <f t="shared" si="56"/>
        <v>1.5741702596517937</v>
      </c>
      <c r="N251" s="2">
        <f t="shared" si="49"/>
        <v>0.45372831419086623</v>
      </c>
      <c r="O251" s="2">
        <f t="shared" si="57"/>
        <v>6.6096423017107317E-3</v>
      </c>
      <c r="P251" s="2">
        <f t="shared" si="58"/>
        <v>0.82588996763754052</v>
      </c>
      <c r="Q251" s="2">
        <f t="shared" si="59"/>
        <v>-0.1741100323624595</v>
      </c>
      <c r="R251" s="2">
        <f t="shared" si="60"/>
        <v>-0.99339035769828932</v>
      </c>
      <c r="S251" s="4">
        <f t="shared" si="61"/>
        <v>0.5</v>
      </c>
      <c r="V251" s="13"/>
      <c r="Z251" s="10"/>
    </row>
    <row r="252" spans="1:26" x14ac:dyDescent="0.2">
      <c r="A252" s="2">
        <v>2</v>
      </c>
      <c r="B252" s="2">
        <v>6.4895000000001346</v>
      </c>
      <c r="C252" s="2" t="s">
        <v>17</v>
      </c>
      <c r="D252" s="2">
        <v>19</v>
      </c>
      <c r="E252" s="2">
        <v>4</v>
      </c>
      <c r="F252" s="2">
        <v>2</v>
      </c>
      <c r="H252" s="2">
        <v>7.0000000000000001E-3</v>
      </c>
      <c r="I252" s="2">
        <v>0.66</v>
      </c>
      <c r="J252" s="2">
        <v>0.72099999999999997</v>
      </c>
      <c r="K252" s="2">
        <v>0.9153952843273232</v>
      </c>
      <c r="L252" s="2">
        <f t="shared" si="48"/>
        <v>-8.83993022644778E-2</v>
      </c>
      <c r="M252" s="2">
        <f t="shared" si="56"/>
        <v>3.4542921058189825E-2</v>
      </c>
      <c r="N252" s="2">
        <f t="shared" si="49"/>
        <v>-3.3655526395386652</v>
      </c>
      <c r="O252" s="2">
        <f t="shared" si="57"/>
        <v>1.4541213063763612</v>
      </c>
      <c r="P252" s="2">
        <f t="shared" si="58"/>
        <v>1.8122977346278317E-2</v>
      </c>
      <c r="Q252" s="2">
        <f t="shared" si="59"/>
        <v>-0.98187702265372168</v>
      </c>
      <c r="R252" s="2">
        <f t="shared" si="60"/>
        <v>0.45412130637636111</v>
      </c>
      <c r="S252" s="4">
        <f t="shared" si="61"/>
        <v>-8.4604715672676759E-2</v>
      </c>
      <c r="Z252" s="11"/>
    </row>
    <row r="253" spans="1:26" x14ac:dyDescent="0.2">
      <c r="A253" s="2">
        <v>2</v>
      </c>
      <c r="B253" s="2">
        <v>6.49675000000002</v>
      </c>
      <c r="C253" s="2" t="s">
        <v>17</v>
      </c>
      <c r="D253" s="2">
        <v>20</v>
      </c>
      <c r="E253" s="2">
        <v>4</v>
      </c>
      <c r="F253" s="2">
        <v>2</v>
      </c>
      <c r="H253" s="2">
        <v>8.8999999999999996E-2</v>
      </c>
      <c r="I253" s="2">
        <v>1.117</v>
      </c>
      <c r="J253" s="2">
        <v>0.46</v>
      </c>
      <c r="K253" s="2">
        <v>2.428260869565217</v>
      </c>
      <c r="L253" s="2">
        <f t="shared" si="48"/>
        <v>0.88717530958605983</v>
      </c>
      <c r="M253" s="2">
        <f t="shared" si="56"/>
        <v>0.43918856773984194</v>
      </c>
      <c r="N253" s="2">
        <f t="shared" si="49"/>
        <v>-0.82282641886183894</v>
      </c>
      <c r="O253" s="2">
        <f t="shared" si="57"/>
        <v>2.4609901503369627</v>
      </c>
      <c r="P253" s="2">
        <f t="shared" si="58"/>
        <v>0.23042071197411004</v>
      </c>
      <c r="Q253" s="2">
        <f t="shared" si="59"/>
        <v>-0.76957928802589004</v>
      </c>
      <c r="R253" s="2">
        <f t="shared" si="60"/>
        <v>1.4609901503369624</v>
      </c>
      <c r="S253" s="4">
        <f t="shared" si="61"/>
        <v>1.4282608695652175</v>
      </c>
      <c r="Z253" s="11"/>
    </row>
    <row r="254" spans="1:26" x14ac:dyDescent="0.2">
      <c r="A254" s="2">
        <v>2</v>
      </c>
      <c r="B254" s="2">
        <v>6.5860000000000127</v>
      </c>
      <c r="C254" s="2" t="s">
        <v>19</v>
      </c>
      <c r="D254" s="2">
        <v>7</v>
      </c>
      <c r="E254" s="2">
        <v>5</v>
      </c>
      <c r="F254" s="2">
        <v>2</v>
      </c>
      <c r="H254" s="2">
        <v>0.09</v>
      </c>
      <c r="I254" s="2">
        <v>0.36799999999999999</v>
      </c>
      <c r="J254" s="2">
        <v>0.125</v>
      </c>
      <c r="K254" s="2">
        <v>2.944</v>
      </c>
      <c r="L254" s="2">
        <f t="shared" si="48"/>
        <v>1.0797692008666298</v>
      </c>
      <c r="M254" s="2">
        <f t="shared" si="56"/>
        <v>0.44412327074815483</v>
      </c>
      <c r="N254" s="2">
        <f t="shared" si="49"/>
        <v>-0.81165311826371356</v>
      </c>
      <c r="O254" s="2">
        <f t="shared" si="57"/>
        <v>0.81078278900984979</v>
      </c>
      <c r="P254" s="2">
        <f t="shared" si="58"/>
        <v>0.23300970873786409</v>
      </c>
      <c r="Q254" s="2">
        <f t="shared" si="59"/>
        <v>-0.76699029126213603</v>
      </c>
      <c r="R254" s="2">
        <f t="shared" si="60"/>
        <v>-0.18921721099015024</v>
      </c>
      <c r="S254" s="4">
        <f t="shared" si="61"/>
        <v>1.944</v>
      </c>
      <c r="Z254" s="11"/>
    </row>
    <row r="255" spans="1:26" x14ac:dyDescent="0.2">
      <c r="A255" s="2">
        <v>2</v>
      </c>
      <c r="B255" s="2">
        <v>6.6542500000000473</v>
      </c>
      <c r="C255" s="2" t="s">
        <v>19</v>
      </c>
      <c r="D255" s="2">
        <v>11</v>
      </c>
      <c r="E255" s="2">
        <v>2</v>
      </c>
      <c r="F255" s="2">
        <v>2</v>
      </c>
      <c r="H255" s="2">
        <v>0.13500000000000001</v>
      </c>
      <c r="I255" s="2">
        <v>0.55000000000000004</v>
      </c>
      <c r="J255" s="2">
        <v>0.52600000000000002</v>
      </c>
      <c r="K255" s="2">
        <v>1.045627376425855</v>
      </c>
      <c r="L255" s="2">
        <f t="shared" si="48"/>
        <v>4.4617065488806264E-2</v>
      </c>
      <c r="M255" s="2">
        <f t="shared" si="56"/>
        <v>0.66618490612223225</v>
      </c>
      <c r="N255" s="2">
        <f t="shared" si="49"/>
        <v>-0.40618801015554923</v>
      </c>
      <c r="O255" s="2">
        <f t="shared" si="57"/>
        <v>1.2117677553136343</v>
      </c>
      <c r="P255" s="2">
        <f t="shared" si="58"/>
        <v>0.34951456310679613</v>
      </c>
      <c r="Q255" s="2">
        <f t="shared" si="59"/>
        <v>-0.65048543689320382</v>
      </c>
      <c r="R255" s="2">
        <f t="shared" si="60"/>
        <v>0.21176775531363429</v>
      </c>
      <c r="S255" s="4">
        <f t="shared" si="61"/>
        <v>4.5627376425855549E-2</v>
      </c>
      <c r="Z255" s="11"/>
    </row>
    <row r="256" spans="1:26" x14ac:dyDescent="0.2">
      <c r="A256" s="2">
        <v>2</v>
      </c>
      <c r="B256" s="2">
        <v>6.8702499999999418</v>
      </c>
      <c r="C256" s="2" t="s">
        <v>17</v>
      </c>
      <c r="D256" s="2">
        <v>2</v>
      </c>
      <c r="E256" s="2">
        <v>3</v>
      </c>
      <c r="F256" s="2">
        <v>2</v>
      </c>
      <c r="H256" s="2">
        <v>0.32400000000000001</v>
      </c>
      <c r="I256" s="2">
        <v>0.65400000000000003</v>
      </c>
      <c r="J256" s="2">
        <v>0.24099999999999999</v>
      </c>
      <c r="K256" s="2">
        <v>2.713692946058091</v>
      </c>
      <c r="L256" s="2">
        <f t="shared" si="48"/>
        <v>0.99831041796654363</v>
      </c>
      <c r="M256" s="2">
        <f t="shared" si="56"/>
        <v>1.5988437746933577</v>
      </c>
      <c r="N256" s="2">
        <f t="shared" si="49"/>
        <v>0.46928072719835096</v>
      </c>
      <c r="O256" s="2">
        <f t="shared" si="57"/>
        <v>1.4409020217729396</v>
      </c>
      <c r="P256" s="2">
        <f t="shared" si="58"/>
        <v>0.83883495145631071</v>
      </c>
      <c r="Q256" s="2">
        <f t="shared" si="59"/>
        <v>-0.16116504854368927</v>
      </c>
      <c r="R256" s="2">
        <f t="shared" si="60"/>
        <v>0.44090202177293963</v>
      </c>
      <c r="S256" s="4">
        <f t="shared" si="61"/>
        <v>1.7136929460580914</v>
      </c>
      <c r="Z256" s="10"/>
    </row>
    <row r="257" spans="1:26" x14ac:dyDescent="0.2">
      <c r="A257" s="2">
        <v>2</v>
      </c>
      <c r="B257" s="2">
        <v>7.0744999999999436</v>
      </c>
      <c r="C257" s="2" t="s">
        <v>17</v>
      </c>
      <c r="D257" s="2">
        <v>3</v>
      </c>
      <c r="E257" s="2">
        <v>3</v>
      </c>
      <c r="F257" s="2">
        <v>2</v>
      </c>
      <c r="H257" s="2">
        <v>1.4999999999999999E-2</v>
      </c>
      <c r="I257" s="2">
        <v>0.65700000000000003</v>
      </c>
      <c r="J257" s="2">
        <v>0.61099999999999999</v>
      </c>
      <c r="K257" s="2">
        <v>1.0752864157119479</v>
      </c>
      <c r="L257" s="2">
        <f t="shared" si="48"/>
        <v>7.2587059313015484E-2</v>
      </c>
      <c r="M257" s="2">
        <f t="shared" si="56"/>
        <v>7.4020545124692458E-2</v>
      </c>
      <c r="N257" s="2">
        <f t="shared" si="49"/>
        <v>-2.6034125874917686</v>
      </c>
      <c r="O257" s="2">
        <f t="shared" si="57"/>
        <v>1.4475116640746504</v>
      </c>
      <c r="P257" s="2">
        <f t="shared" si="58"/>
        <v>3.8834951456310683E-2</v>
      </c>
      <c r="Q257" s="2">
        <f t="shared" si="59"/>
        <v>-0.96116504854368934</v>
      </c>
      <c r="R257" s="2">
        <f t="shared" si="60"/>
        <v>0.44751166407465037</v>
      </c>
      <c r="S257" s="4">
        <f t="shared" si="61"/>
        <v>7.5286415711947691E-2</v>
      </c>
      <c r="Z257" s="10"/>
    </row>
    <row r="258" spans="1:26" x14ac:dyDescent="0.2">
      <c r="A258" s="2">
        <v>2</v>
      </c>
      <c r="B258" s="2">
        <v>7.0827500000000327</v>
      </c>
      <c r="C258" s="2" t="s">
        <v>19</v>
      </c>
      <c r="D258" s="2">
        <v>1</v>
      </c>
      <c r="E258" s="2">
        <v>5</v>
      </c>
      <c r="F258" s="2">
        <v>2</v>
      </c>
      <c r="H258" s="2">
        <v>0.35899999999999999</v>
      </c>
      <c r="I258" s="2">
        <v>0.40300000000000002</v>
      </c>
      <c r="J258" s="2">
        <v>0.33300000000000002</v>
      </c>
      <c r="K258" s="2">
        <v>1.2102102102102099</v>
      </c>
      <c r="L258" s="2">
        <f t="shared" ref="L258:L311" si="62">LN(K258)</f>
        <v>0.1907940719662389</v>
      </c>
      <c r="M258" s="2">
        <f t="shared" si="56"/>
        <v>1.7715583799843067</v>
      </c>
      <c r="N258" s="2">
        <f t="shared" ref="N258:N311" si="63">LN(M258)</f>
        <v>0.57185959989430035</v>
      </c>
      <c r="O258" s="2">
        <f t="shared" si="57"/>
        <v>0.88789528252980843</v>
      </c>
      <c r="P258" s="2">
        <f t="shared" si="58"/>
        <v>0.92944983818770233</v>
      </c>
      <c r="Q258" s="2">
        <f t="shared" si="59"/>
        <v>-7.0550161812297729E-2</v>
      </c>
      <c r="R258" s="2">
        <f t="shared" si="60"/>
        <v>-0.11210471747019163</v>
      </c>
      <c r="S258" s="4">
        <f t="shared" si="61"/>
        <v>0.21021021021021022</v>
      </c>
      <c r="Z258" s="11"/>
    </row>
    <row r="259" spans="1:26" x14ac:dyDescent="0.2">
      <c r="A259" s="2">
        <v>2</v>
      </c>
      <c r="B259" s="2">
        <v>7.1565000000000509</v>
      </c>
      <c r="C259" s="2" t="s">
        <v>19</v>
      </c>
      <c r="D259" s="2">
        <v>18</v>
      </c>
      <c r="E259" s="2">
        <v>3</v>
      </c>
      <c r="F259" s="2">
        <v>2</v>
      </c>
      <c r="H259" s="2">
        <v>0.109</v>
      </c>
      <c r="I259" s="2">
        <v>0.64</v>
      </c>
      <c r="J259" s="2">
        <v>8.0000000000000002E-3</v>
      </c>
      <c r="K259" s="2">
        <v>80</v>
      </c>
      <c r="L259" s="2">
        <f t="shared" si="62"/>
        <v>4.3820266346738812</v>
      </c>
      <c r="M259" s="2">
        <f t="shared" si="56"/>
        <v>0.53788262790609875</v>
      </c>
      <c r="N259" s="2">
        <f t="shared" si="63"/>
        <v>-0.62011490636483468</v>
      </c>
      <c r="O259" s="2">
        <f t="shared" si="57"/>
        <v>1.4100570243649562</v>
      </c>
      <c r="P259" s="2">
        <f t="shared" si="58"/>
        <v>0.28220064724919097</v>
      </c>
      <c r="Q259" s="2">
        <f t="shared" si="59"/>
        <v>-0.71779935275080908</v>
      </c>
      <c r="R259" s="2">
        <f t="shared" si="60"/>
        <v>0.41005702436495617</v>
      </c>
      <c r="S259" s="4">
        <f t="shared" si="61"/>
        <v>79</v>
      </c>
      <c r="Z259" s="11"/>
    </row>
    <row r="260" spans="1:26" x14ac:dyDescent="0.2">
      <c r="A260" s="2">
        <v>2</v>
      </c>
      <c r="B260" s="2">
        <v>7.2300000000000182</v>
      </c>
      <c r="C260" s="2" t="s">
        <v>19</v>
      </c>
      <c r="D260" s="2">
        <v>8</v>
      </c>
      <c r="E260" s="2">
        <v>3</v>
      </c>
      <c r="F260" s="2">
        <v>2</v>
      </c>
      <c r="H260" s="2">
        <v>0.43099999999999999</v>
      </c>
      <c r="I260" s="2">
        <v>0.60699999999999998</v>
      </c>
      <c r="J260" s="2">
        <v>0.46</v>
      </c>
      <c r="K260" s="2">
        <v>1.3195652173913039</v>
      </c>
      <c r="L260" s="2">
        <f t="shared" si="62"/>
        <v>0.27730230157635727</v>
      </c>
      <c r="M260" s="2">
        <f t="shared" si="56"/>
        <v>2.1268569965828306</v>
      </c>
      <c r="N260" s="2">
        <f t="shared" si="63"/>
        <v>0.75464530150976927</v>
      </c>
      <c r="O260" s="2">
        <f t="shared" si="57"/>
        <v>1.3373509590461381</v>
      </c>
      <c r="P260" s="2">
        <f t="shared" si="58"/>
        <v>1.1158576051779936</v>
      </c>
      <c r="Q260" s="2">
        <f t="shared" si="59"/>
        <v>0.11585760517799357</v>
      </c>
      <c r="R260" s="2">
        <f t="shared" si="60"/>
        <v>0.33735095904613804</v>
      </c>
      <c r="S260" s="4">
        <f t="shared" si="61"/>
        <v>0.31956521739130428</v>
      </c>
      <c r="Z260" s="11"/>
    </row>
    <row r="261" spans="1:26" x14ac:dyDescent="0.2">
      <c r="A261" s="2">
        <v>2</v>
      </c>
      <c r="B261" s="2">
        <v>7.3802499999999327</v>
      </c>
      <c r="C261" s="2" t="s">
        <v>17</v>
      </c>
      <c r="D261" s="2">
        <v>1</v>
      </c>
      <c r="E261" s="2">
        <v>2</v>
      </c>
      <c r="F261" s="2">
        <v>2</v>
      </c>
      <c r="H261" s="2">
        <v>0.38800000000000001</v>
      </c>
      <c r="I261" s="2">
        <v>0.09</v>
      </c>
      <c r="J261" s="2">
        <v>0.58899999999999997</v>
      </c>
      <c r="K261" s="2">
        <v>0.15280135823429539</v>
      </c>
      <c r="L261" s="2">
        <f t="shared" si="62"/>
        <v>-1.8786165133213217</v>
      </c>
      <c r="M261" s="2">
        <f t="shared" si="56"/>
        <v>1.9146647672253787</v>
      </c>
      <c r="N261" s="2">
        <f t="shared" si="63"/>
        <v>0.64954255102929481</v>
      </c>
      <c r="O261" s="2">
        <f t="shared" si="57"/>
        <v>0.19828926905132194</v>
      </c>
      <c r="P261" s="2">
        <f t="shared" si="58"/>
        <v>1.0045307443365696</v>
      </c>
      <c r="Q261" s="2">
        <f t="shared" si="59"/>
        <v>4.5307443365696556E-3</v>
      </c>
      <c r="R261" s="2">
        <f t="shared" si="60"/>
        <v>-0.80171073094867806</v>
      </c>
      <c r="S261" s="4">
        <f t="shared" si="61"/>
        <v>-0.84719864176570459</v>
      </c>
      <c r="Z261" s="12"/>
    </row>
    <row r="262" spans="1:26" x14ac:dyDescent="0.2">
      <c r="A262" s="2">
        <v>2</v>
      </c>
      <c r="B262" s="2">
        <v>7.46875</v>
      </c>
      <c r="C262" s="2" t="s">
        <v>17</v>
      </c>
      <c r="D262" s="2">
        <v>18</v>
      </c>
      <c r="E262" s="2">
        <v>6</v>
      </c>
      <c r="F262" s="2">
        <v>2</v>
      </c>
      <c r="H262" s="2">
        <v>0.19800000000000001</v>
      </c>
      <c r="I262" s="2">
        <v>0.70499999999999996</v>
      </c>
      <c r="J262" s="2">
        <v>0.72799999999999998</v>
      </c>
      <c r="K262" s="2">
        <v>0.96840659340659341</v>
      </c>
      <c r="L262" s="2">
        <f t="shared" si="62"/>
        <v>-3.2103245384417313E-2</v>
      </c>
      <c r="M262" s="2">
        <f t="shared" si="56"/>
        <v>0.9770711956459408</v>
      </c>
      <c r="N262" s="2">
        <f t="shared" si="63"/>
        <v>-2.3195757899443233E-2</v>
      </c>
      <c r="O262" s="2">
        <f t="shared" si="57"/>
        <v>1.553265940902022</v>
      </c>
      <c r="P262" s="2">
        <f t="shared" si="58"/>
        <v>0.51262135922330099</v>
      </c>
      <c r="Q262" s="2">
        <f t="shared" si="59"/>
        <v>-0.48737864077669896</v>
      </c>
      <c r="R262" s="2">
        <f t="shared" si="60"/>
        <v>0.55326594090202197</v>
      </c>
      <c r="S262" s="4">
        <f t="shared" si="61"/>
        <v>-3.159340659340662E-2</v>
      </c>
      <c r="Z262" s="10"/>
    </row>
    <row r="263" spans="1:26" x14ac:dyDescent="0.2">
      <c r="A263" s="2">
        <v>2</v>
      </c>
      <c r="B263" s="2">
        <v>7.7362500000001546</v>
      </c>
      <c r="C263" s="2" t="s">
        <v>17</v>
      </c>
      <c r="D263" s="2">
        <v>13</v>
      </c>
      <c r="E263" s="2">
        <v>3</v>
      </c>
      <c r="F263" s="2">
        <v>2</v>
      </c>
      <c r="H263" s="2">
        <v>2.1999999999999999E-2</v>
      </c>
      <c r="I263" s="2">
        <v>1.6E-2</v>
      </c>
      <c r="J263" s="2">
        <v>0.71799999999999997</v>
      </c>
      <c r="K263" s="2">
        <v>2.2284122562674091E-2</v>
      </c>
      <c r="L263" s="2">
        <f t="shared" si="62"/>
        <v>-3.8038808468084433</v>
      </c>
      <c r="M263" s="2">
        <f t="shared" si="56"/>
        <v>0.10856346618288228</v>
      </c>
      <c r="N263" s="2">
        <f t="shared" si="63"/>
        <v>-2.2204203352356631</v>
      </c>
      <c r="O263" s="2">
        <f t="shared" si="57"/>
        <v>3.5251425609123907E-2</v>
      </c>
      <c r="P263" s="2">
        <f t="shared" si="58"/>
        <v>5.6957928802588993E-2</v>
      </c>
      <c r="Q263" s="2">
        <f t="shared" si="59"/>
        <v>-0.9430420711974109</v>
      </c>
      <c r="R263" s="2">
        <f t="shared" si="60"/>
        <v>-0.96474857439087602</v>
      </c>
      <c r="S263" s="4">
        <f t="shared" si="61"/>
        <v>-0.97771587743732591</v>
      </c>
      <c r="Z263" s="10"/>
    </row>
    <row r="264" spans="1:26" x14ac:dyDescent="0.2">
      <c r="A264" s="2">
        <v>2</v>
      </c>
      <c r="B264" s="2">
        <v>7.8005000000000564</v>
      </c>
      <c r="C264" s="2" t="s">
        <v>17</v>
      </c>
      <c r="D264" s="2">
        <v>19</v>
      </c>
      <c r="E264" s="2">
        <v>3</v>
      </c>
      <c r="F264" s="2">
        <v>2</v>
      </c>
      <c r="H264" s="2">
        <v>7.2999999999999995E-2</v>
      </c>
      <c r="I264" s="2">
        <v>0.66400000000000003</v>
      </c>
      <c r="J264" s="2">
        <v>0.505</v>
      </c>
      <c r="K264" s="2">
        <v>1.3148514851485149</v>
      </c>
      <c r="L264" s="2">
        <f t="shared" si="62"/>
        <v>0.27372372020107405</v>
      </c>
      <c r="M264" s="2">
        <f t="shared" si="56"/>
        <v>0.36023331960683674</v>
      </c>
      <c r="N264" s="2">
        <f t="shared" si="63"/>
        <v>-1.0210033474455873</v>
      </c>
      <c r="O264" s="2">
        <f t="shared" si="57"/>
        <v>1.4629341627786421</v>
      </c>
      <c r="P264" s="2">
        <f t="shared" si="58"/>
        <v>0.18899676375404531</v>
      </c>
      <c r="Q264" s="2">
        <f t="shared" si="59"/>
        <v>-0.81100323624595461</v>
      </c>
      <c r="R264" s="2">
        <f t="shared" si="60"/>
        <v>0.46293416277864208</v>
      </c>
      <c r="S264" s="4">
        <f t="shared" si="61"/>
        <v>0.31485148514851491</v>
      </c>
      <c r="Z264" s="11"/>
    </row>
    <row r="265" spans="1:26" x14ac:dyDescent="0.2">
      <c r="A265" s="2">
        <v>2</v>
      </c>
      <c r="B265" s="2">
        <v>7.8605000000000018</v>
      </c>
      <c r="C265" s="2" t="s">
        <v>19</v>
      </c>
      <c r="D265" s="2">
        <v>4</v>
      </c>
      <c r="E265" s="2">
        <v>4</v>
      </c>
      <c r="F265" s="2">
        <v>2</v>
      </c>
      <c r="H265" s="2">
        <v>0.34100000000000003</v>
      </c>
      <c r="I265" s="2">
        <v>0.52300000000000002</v>
      </c>
      <c r="J265" s="2">
        <v>1.05</v>
      </c>
      <c r="K265" s="2">
        <v>0.49809523809523809</v>
      </c>
      <c r="L265" s="2">
        <f t="shared" si="62"/>
        <v>-0.6969639790866462</v>
      </c>
      <c r="M265" s="2">
        <f t="shared" si="56"/>
        <v>1.6827337258346757</v>
      </c>
      <c r="N265" s="2">
        <f t="shared" si="63"/>
        <v>0.52041968868953825</v>
      </c>
      <c r="O265" s="2">
        <f t="shared" si="57"/>
        <v>1.1522809745982376</v>
      </c>
      <c r="P265" s="2">
        <f t="shared" si="58"/>
        <v>0.88284789644012951</v>
      </c>
      <c r="Q265" s="2">
        <f t="shared" si="59"/>
        <v>-0.11715210355987045</v>
      </c>
      <c r="R265" s="2">
        <f t="shared" si="60"/>
        <v>0.15228097459823764</v>
      </c>
      <c r="S265" s="4">
        <f t="shared" si="61"/>
        <v>-0.50190476190476185</v>
      </c>
      <c r="Z265" s="11"/>
    </row>
    <row r="266" spans="1:26" x14ac:dyDescent="0.2">
      <c r="A266" s="2">
        <v>2</v>
      </c>
      <c r="B266" s="2">
        <v>7.9882500000001073</v>
      </c>
      <c r="C266" s="2" t="s">
        <v>17</v>
      </c>
      <c r="D266" s="2">
        <v>20</v>
      </c>
      <c r="E266" s="2">
        <v>3</v>
      </c>
      <c r="F266" s="2">
        <v>2</v>
      </c>
      <c r="H266" s="2">
        <v>5.8999999999999997E-2</v>
      </c>
      <c r="I266" s="2">
        <v>0.34699999999999998</v>
      </c>
      <c r="J266" s="2">
        <v>0.75600000000000001</v>
      </c>
      <c r="K266" s="2">
        <v>0.45899470899470901</v>
      </c>
      <c r="L266" s="2">
        <f t="shared" si="62"/>
        <v>-0.77871659623267375</v>
      </c>
      <c r="M266" s="2">
        <f t="shared" si="56"/>
        <v>0.29114747749045705</v>
      </c>
      <c r="N266" s="2">
        <f t="shared" si="63"/>
        <v>-1.2339253446882592</v>
      </c>
      <c r="O266" s="2">
        <f t="shared" si="57"/>
        <v>0.76451529289787457</v>
      </c>
      <c r="P266" s="2">
        <f t="shared" si="58"/>
        <v>0.15275080906148866</v>
      </c>
      <c r="Q266" s="2">
        <f t="shared" si="59"/>
        <v>-0.84724919093851137</v>
      </c>
      <c r="R266" s="2">
        <f t="shared" si="60"/>
        <v>-0.23548470710212541</v>
      </c>
      <c r="S266" s="4">
        <f t="shared" si="61"/>
        <v>-0.54100529100529104</v>
      </c>
      <c r="Z266" s="11"/>
    </row>
    <row r="267" spans="1:26" x14ac:dyDescent="0.2">
      <c r="A267" s="2">
        <v>2</v>
      </c>
      <c r="B267" s="2">
        <v>8.1657500000001164</v>
      </c>
      <c r="C267" s="2" t="s">
        <v>17</v>
      </c>
      <c r="D267" s="2">
        <v>2</v>
      </c>
      <c r="E267" s="2">
        <v>2</v>
      </c>
      <c r="F267" s="2">
        <v>2</v>
      </c>
      <c r="H267" s="2">
        <v>0.31900000000000001</v>
      </c>
      <c r="I267" s="2">
        <v>0.60899999999999999</v>
      </c>
      <c r="J267" s="2">
        <v>0.58799999999999997</v>
      </c>
      <c r="K267" s="2">
        <v>1.035714285714286</v>
      </c>
      <c r="L267" s="2">
        <f t="shared" si="62"/>
        <v>3.5091319811270408E-2</v>
      </c>
      <c r="M267" s="2">
        <f t="shared" si="56"/>
        <v>1.5741702596517937</v>
      </c>
      <c r="N267" s="2">
        <f t="shared" si="63"/>
        <v>0.45372831419086623</v>
      </c>
      <c r="O267" s="2">
        <f t="shared" si="57"/>
        <v>1.3417573872472786</v>
      </c>
      <c r="P267" s="2">
        <f t="shared" si="58"/>
        <v>0.82588996763754052</v>
      </c>
      <c r="Q267" s="2">
        <f t="shared" si="59"/>
        <v>-0.1741100323624595</v>
      </c>
      <c r="R267" s="2">
        <f t="shared" si="60"/>
        <v>0.34175738724727855</v>
      </c>
      <c r="S267" s="4">
        <f t="shared" si="61"/>
        <v>3.5714285714285747E-2</v>
      </c>
      <c r="Z267" s="10"/>
    </row>
    <row r="268" spans="1:26" x14ac:dyDescent="0.2">
      <c r="A268" s="2">
        <v>2</v>
      </c>
      <c r="B268" s="2">
        <v>8.4077500000000782</v>
      </c>
      <c r="C268" s="2" t="s">
        <v>19</v>
      </c>
      <c r="D268" s="2">
        <v>11</v>
      </c>
      <c r="E268" s="2">
        <v>1</v>
      </c>
      <c r="F268" s="2">
        <v>2</v>
      </c>
      <c r="H268" s="2">
        <v>0.17199999999999999</v>
      </c>
      <c r="I268" s="2">
        <v>0.17499999999999999</v>
      </c>
      <c r="J268" s="2">
        <v>0.66900000000000004</v>
      </c>
      <c r="K268" s="2">
        <v>0.26158445440956651</v>
      </c>
      <c r="L268" s="2">
        <f t="shared" si="62"/>
        <v>-1.3409980862047144</v>
      </c>
      <c r="M268" s="2">
        <f t="shared" si="56"/>
        <v>0.84876891742980698</v>
      </c>
      <c r="N268" s="2">
        <f t="shared" si="63"/>
        <v>-0.16396831178052565</v>
      </c>
      <c r="O268" s="2">
        <f t="shared" si="57"/>
        <v>0.38556246759979268</v>
      </c>
      <c r="P268" s="2">
        <f t="shared" si="58"/>
        <v>0.44530744336569578</v>
      </c>
      <c r="Q268" s="2">
        <f t="shared" si="59"/>
        <v>-0.55469255663430417</v>
      </c>
      <c r="R268" s="2">
        <f t="shared" si="60"/>
        <v>-0.61443753240020738</v>
      </c>
      <c r="S268" s="4">
        <f t="shared" si="61"/>
        <v>-0.73841554559043354</v>
      </c>
      <c r="Z268" s="11"/>
    </row>
    <row r="269" spans="1:26" x14ac:dyDescent="0.2">
      <c r="A269" s="2">
        <v>2</v>
      </c>
      <c r="B269" s="2">
        <v>8.9662499999999454</v>
      </c>
      <c r="C269" s="2" t="s">
        <v>17</v>
      </c>
      <c r="D269" s="2">
        <v>18</v>
      </c>
      <c r="E269" s="2">
        <v>5</v>
      </c>
      <c r="F269" s="2">
        <v>2</v>
      </c>
      <c r="H269" s="2">
        <v>8.5000000000000006E-2</v>
      </c>
      <c r="I269" s="2">
        <v>0.40899999999999997</v>
      </c>
      <c r="J269" s="2">
        <v>0.45500000000000002</v>
      </c>
      <c r="K269" s="2">
        <v>0.89890109890109882</v>
      </c>
      <c r="L269" s="2">
        <f t="shared" si="62"/>
        <v>-0.10658226290814876</v>
      </c>
      <c r="M269" s="2">
        <f t="shared" si="56"/>
        <v>0.41944975570659065</v>
      </c>
      <c r="N269" s="2">
        <f t="shared" si="63"/>
        <v>-0.86881153210366224</v>
      </c>
      <c r="O269" s="2">
        <f t="shared" si="57"/>
        <v>0.90111456713322968</v>
      </c>
      <c r="P269" s="2">
        <f t="shared" si="58"/>
        <v>0.22006472491909387</v>
      </c>
      <c r="Q269" s="2">
        <f t="shared" si="59"/>
        <v>-0.7799352750809061</v>
      </c>
      <c r="R269" s="2">
        <f t="shared" si="60"/>
        <v>-9.8885432866770276E-2</v>
      </c>
      <c r="S269" s="4">
        <f t="shared" si="61"/>
        <v>-0.10109890109890118</v>
      </c>
      <c r="Z269" s="10"/>
    </row>
    <row r="270" spans="1:26" x14ac:dyDescent="0.2">
      <c r="A270" s="2">
        <v>2</v>
      </c>
      <c r="B270" s="2">
        <v>9.1114999999999782</v>
      </c>
      <c r="C270" s="2" t="s">
        <v>17</v>
      </c>
      <c r="D270" s="2">
        <v>19</v>
      </c>
      <c r="E270" s="2">
        <v>2</v>
      </c>
      <c r="F270" s="2">
        <v>2</v>
      </c>
      <c r="H270" s="2">
        <v>6.0000000000000001E-3</v>
      </c>
      <c r="I270" s="2">
        <v>0.42799999999999999</v>
      </c>
      <c r="J270" s="2">
        <v>0.46300000000000002</v>
      </c>
      <c r="K270" s="2">
        <v>0.92440604751619859</v>
      </c>
      <c r="L270" s="2">
        <f t="shared" si="62"/>
        <v>-7.8603858504437407E-2</v>
      </c>
      <c r="M270" s="2">
        <f t="shared" si="56"/>
        <v>2.9608218049876994E-2</v>
      </c>
      <c r="N270" s="2">
        <f t="shared" si="63"/>
        <v>-3.5197033193659233</v>
      </c>
      <c r="O270" s="2">
        <f t="shared" si="57"/>
        <v>0.94297563504406445</v>
      </c>
      <c r="P270" s="2">
        <f t="shared" si="58"/>
        <v>1.5533980582524273E-2</v>
      </c>
      <c r="Q270" s="2">
        <f t="shared" si="59"/>
        <v>-0.98446601941747569</v>
      </c>
      <c r="R270" s="2">
        <f t="shared" si="60"/>
        <v>-5.7024364955935596E-2</v>
      </c>
      <c r="S270" s="4">
        <f t="shared" si="61"/>
        <v>-7.5593952483801366E-2</v>
      </c>
      <c r="Z270" s="11"/>
    </row>
    <row r="271" spans="1:26" x14ac:dyDescent="0.2">
      <c r="A271" s="2">
        <v>2</v>
      </c>
      <c r="B271" s="2">
        <v>9.2135000000000673</v>
      </c>
      <c r="C271" s="2" t="s">
        <v>17</v>
      </c>
      <c r="D271" s="2">
        <v>3</v>
      </c>
      <c r="E271" s="2">
        <v>2</v>
      </c>
      <c r="F271" s="2">
        <v>2</v>
      </c>
      <c r="H271" s="2">
        <v>1.2E-2</v>
      </c>
      <c r="I271" s="2">
        <v>0.76400000000000001</v>
      </c>
      <c r="J271" s="2">
        <v>0.38600000000000001</v>
      </c>
      <c r="K271" s="2">
        <v>1.9792746113989641</v>
      </c>
      <c r="L271" s="2">
        <f t="shared" si="62"/>
        <v>0.68273041970168979</v>
      </c>
      <c r="M271" s="2">
        <f t="shared" si="56"/>
        <v>5.9216436099753987E-2</v>
      </c>
      <c r="N271" s="2">
        <f t="shared" si="63"/>
        <v>-2.8265561388059783</v>
      </c>
      <c r="O271" s="2">
        <f t="shared" si="57"/>
        <v>1.6832555728356664</v>
      </c>
      <c r="P271" s="2">
        <f t="shared" si="58"/>
        <v>3.1067961165048546E-2</v>
      </c>
      <c r="Q271" s="2">
        <f t="shared" si="59"/>
        <v>-0.96893203883495138</v>
      </c>
      <c r="R271" s="2">
        <f t="shared" si="60"/>
        <v>0.6832555728356664</v>
      </c>
      <c r="S271" s="4">
        <f t="shared" si="61"/>
        <v>0.97927461139896377</v>
      </c>
      <c r="Z271" s="10"/>
    </row>
    <row r="272" spans="1:26" x14ac:dyDescent="0.2">
      <c r="A272" s="2">
        <v>2</v>
      </c>
      <c r="B272" s="2">
        <v>9.2837500000000546</v>
      </c>
      <c r="C272" s="2" t="s">
        <v>17</v>
      </c>
      <c r="D272" s="2">
        <v>13</v>
      </c>
      <c r="E272" s="2">
        <v>2</v>
      </c>
      <c r="F272" s="2">
        <v>2</v>
      </c>
      <c r="H272" s="2">
        <v>0.67400000000000004</v>
      </c>
      <c r="I272" s="2">
        <v>1.9E-2</v>
      </c>
      <c r="J272" s="2">
        <v>6.4000000000000001E-2</v>
      </c>
      <c r="K272" s="2">
        <v>0.296875</v>
      </c>
      <c r="L272" s="2">
        <f t="shared" si="62"/>
        <v>-1.2144441041932315</v>
      </c>
      <c r="M272" s="2">
        <f t="shared" ref="M272:M297" si="64">AVERAGE(H272/G$164, H272/G$165, H272/G$166, H272/G$167, H272/G$168, H272/G$169, H272/G$170, H272/ G$171, H272/G$172, H272/G$173, H272/G$174, H272/G$175)</f>
        <v>3.3259898276028488</v>
      </c>
      <c r="N272" s="2">
        <f t="shared" si="63"/>
        <v>1.2017673223183285</v>
      </c>
      <c r="O272" s="2">
        <f t="shared" ref="O272:O297" si="65">I272/AVERAGE(J$150:J$163,J$176:J$297)</f>
        <v>4.1861067910834632E-2</v>
      </c>
      <c r="P272" s="2">
        <f t="shared" ref="P272:P297" si="66">H272/AVERAGE(G$164:G$175)</f>
        <v>1.7449838187702267</v>
      </c>
      <c r="Q272" s="2">
        <f t="shared" ref="Q272:Q297" si="67">(H272 - AVERAGE(G$164:G$175))/AVERAGE(G$164:G$175)</f>
        <v>0.74498381877022668</v>
      </c>
      <c r="R272" s="2">
        <f t="shared" ref="R272:R297" si="68">(I272 -AVERAGE(J$150:J$163,J$176:J$297))/AVERAGE(J$150:J$163,J$176:J$297)</f>
        <v>-0.95813893208916534</v>
      </c>
      <c r="S272" s="4">
        <f t="shared" ref="S272:S290" si="69">(I272-J272)/J272</f>
        <v>-0.703125</v>
      </c>
      <c r="Z272" s="10"/>
    </row>
    <row r="273" spans="1:26" x14ac:dyDescent="0.2">
      <c r="A273" s="2">
        <v>2</v>
      </c>
      <c r="B273" s="2">
        <v>9.4797499999999673</v>
      </c>
      <c r="C273" s="2" t="s">
        <v>17</v>
      </c>
      <c r="D273" s="2">
        <v>20</v>
      </c>
      <c r="E273" s="2">
        <v>2</v>
      </c>
      <c r="F273" s="2">
        <v>2</v>
      </c>
      <c r="H273" s="2">
        <v>0.08</v>
      </c>
      <c r="I273" s="2">
        <v>0.13100000000000001</v>
      </c>
      <c r="J273" s="2">
        <v>0.75</v>
      </c>
      <c r="K273" s="2">
        <v>0.17466666666666669</v>
      </c>
      <c r="L273" s="2">
        <f t="shared" si="62"/>
        <v>-1.7448758833292044</v>
      </c>
      <c r="M273" s="2">
        <f t="shared" si="64"/>
        <v>0.39477624066502653</v>
      </c>
      <c r="N273" s="2">
        <f t="shared" si="63"/>
        <v>-0.92943615392009704</v>
      </c>
      <c r="O273" s="2">
        <f t="shared" si="65"/>
        <v>0.28862104717470199</v>
      </c>
      <c r="P273" s="2">
        <f t="shared" si="66"/>
        <v>0.20711974110032363</v>
      </c>
      <c r="Q273" s="2">
        <f t="shared" si="67"/>
        <v>-0.79288025889967628</v>
      </c>
      <c r="R273" s="2">
        <f t="shared" si="68"/>
        <v>-0.71137895282529806</v>
      </c>
      <c r="S273" s="4">
        <f t="shared" si="69"/>
        <v>-0.82533333333333336</v>
      </c>
      <c r="Z273" s="11"/>
    </row>
    <row r="274" spans="1:26" x14ac:dyDescent="0.2">
      <c r="A274" s="2">
        <v>2</v>
      </c>
      <c r="B274" s="2">
        <v>9.4995000000001255</v>
      </c>
      <c r="C274" s="2" t="s">
        <v>19</v>
      </c>
      <c r="D274" s="2">
        <v>18</v>
      </c>
      <c r="E274" s="2">
        <v>2</v>
      </c>
      <c r="F274" s="2">
        <v>2</v>
      </c>
      <c r="H274" s="2">
        <v>0.44600000000000001</v>
      </c>
      <c r="I274" s="2">
        <v>0.30099999999999999</v>
      </c>
      <c r="J274" s="2">
        <v>0.42499999999999999</v>
      </c>
      <c r="K274" s="2">
        <v>0.70823529411764707</v>
      </c>
      <c r="L274" s="2">
        <f t="shared" si="62"/>
        <v>-0.34497890417554106</v>
      </c>
      <c r="M274" s="2">
        <f t="shared" si="64"/>
        <v>2.200877541707523</v>
      </c>
      <c r="N274" s="2">
        <f t="shared" si="63"/>
        <v>0.78885616342608555</v>
      </c>
      <c r="O274" s="2">
        <f t="shared" si="65"/>
        <v>0.66316744427164342</v>
      </c>
      <c r="P274" s="2">
        <f t="shared" si="66"/>
        <v>1.1546925566343043</v>
      </c>
      <c r="Q274" s="2">
        <f t="shared" si="67"/>
        <v>0.15469255663430428</v>
      </c>
      <c r="R274" s="2">
        <f t="shared" si="68"/>
        <v>-0.33683255572835658</v>
      </c>
      <c r="S274" s="4">
        <f t="shared" si="69"/>
        <v>-0.29176470588235293</v>
      </c>
      <c r="Z274" s="11"/>
    </row>
    <row r="275" spans="1:26" x14ac:dyDescent="0.2">
      <c r="A275" s="2">
        <v>2</v>
      </c>
      <c r="B275" s="2">
        <v>9.6392499999999472</v>
      </c>
      <c r="C275" s="2" t="s">
        <v>19</v>
      </c>
      <c r="D275" s="2">
        <v>1</v>
      </c>
      <c r="E275" s="2">
        <v>4</v>
      </c>
      <c r="F275" s="2">
        <v>2</v>
      </c>
      <c r="H275" s="2">
        <v>0.20200000000000001</v>
      </c>
      <c r="I275" s="2">
        <v>0.54800000000000004</v>
      </c>
      <c r="J275" s="2">
        <v>0.436</v>
      </c>
      <c r="K275" s="2">
        <v>1.2568807339449539</v>
      </c>
      <c r="L275" s="2">
        <f t="shared" si="62"/>
        <v>0.22863304359898104</v>
      </c>
      <c r="M275" s="2">
        <f t="shared" si="64"/>
        <v>0.99681000767919203</v>
      </c>
      <c r="N275" s="2">
        <f t="shared" si="63"/>
        <v>-3.1950911927738079E-3</v>
      </c>
      <c r="O275" s="2">
        <f t="shared" si="65"/>
        <v>1.2073613271124939</v>
      </c>
      <c r="P275" s="2">
        <f t="shared" si="66"/>
        <v>0.52297734627831716</v>
      </c>
      <c r="Q275" s="2">
        <f t="shared" si="67"/>
        <v>-0.47702265372168279</v>
      </c>
      <c r="R275" s="2">
        <f t="shared" si="68"/>
        <v>0.2073613271124938</v>
      </c>
      <c r="S275" s="4">
        <f t="shared" si="69"/>
        <v>0.25688073394495425</v>
      </c>
      <c r="Z275" s="11"/>
    </row>
    <row r="276" spans="1:26" x14ac:dyDescent="0.2">
      <c r="A276" s="2">
        <v>2</v>
      </c>
      <c r="B276" s="2">
        <v>9.6494999999999891</v>
      </c>
      <c r="C276" s="2" t="s">
        <v>19</v>
      </c>
      <c r="D276" s="2">
        <v>4</v>
      </c>
      <c r="E276" s="2">
        <v>3</v>
      </c>
      <c r="F276" s="2">
        <v>2</v>
      </c>
      <c r="H276" s="2">
        <v>7.6999999999999999E-2</v>
      </c>
      <c r="I276" s="2">
        <v>0.55500000000000005</v>
      </c>
      <c r="J276" s="2">
        <v>0.21</v>
      </c>
      <c r="K276" s="2">
        <v>2.6428571428571428</v>
      </c>
      <c r="L276" s="2">
        <f t="shared" si="62"/>
        <v>0.97186058302896583</v>
      </c>
      <c r="M276" s="2">
        <f t="shared" si="64"/>
        <v>0.37997213164008808</v>
      </c>
      <c r="N276" s="2">
        <f t="shared" si="63"/>
        <v>-0.96765736674029468</v>
      </c>
      <c r="O276" s="2">
        <f t="shared" si="65"/>
        <v>1.2227838258164856</v>
      </c>
      <c r="P276" s="2">
        <f t="shared" si="66"/>
        <v>0.19935275080906151</v>
      </c>
      <c r="Q276" s="2">
        <f t="shared" si="67"/>
        <v>-0.80064724919093844</v>
      </c>
      <c r="R276" s="2">
        <f t="shared" si="68"/>
        <v>0.22278382581648551</v>
      </c>
      <c r="S276" s="4">
        <f t="shared" si="69"/>
        <v>1.6428571428571432</v>
      </c>
      <c r="Z276" s="11"/>
    </row>
    <row r="277" spans="1:26" x14ac:dyDescent="0.2">
      <c r="A277" s="2">
        <v>2</v>
      </c>
      <c r="B277" s="2">
        <v>9.6980000000000928</v>
      </c>
      <c r="C277" s="2" t="s">
        <v>19</v>
      </c>
      <c r="D277" s="2">
        <v>7</v>
      </c>
      <c r="E277" s="2">
        <v>3</v>
      </c>
      <c r="F277" s="2">
        <v>2</v>
      </c>
      <c r="H277" s="2">
        <v>0.19</v>
      </c>
      <c r="I277" s="2">
        <v>8.3000000000000004E-2</v>
      </c>
      <c r="J277" s="2">
        <v>0.14799999999999999</v>
      </c>
      <c r="K277" s="2">
        <v>0.56081081081081086</v>
      </c>
      <c r="L277" s="2">
        <f t="shared" si="62"/>
        <v>-0.5783716659675171</v>
      </c>
      <c r="M277" s="2">
        <f t="shared" si="64"/>
        <v>0.93759357157943812</v>
      </c>
      <c r="N277" s="2">
        <f t="shared" si="63"/>
        <v>-6.4438716433492346E-2</v>
      </c>
      <c r="O277" s="2">
        <f t="shared" si="65"/>
        <v>0.18286677034733026</v>
      </c>
      <c r="P277" s="2">
        <f t="shared" si="66"/>
        <v>0.49190938511326865</v>
      </c>
      <c r="Q277" s="2">
        <f t="shared" si="67"/>
        <v>-0.50809061488673135</v>
      </c>
      <c r="R277" s="2">
        <f t="shared" si="68"/>
        <v>-0.81713322965266966</v>
      </c>
      <c r="S277" s="4">
        <f t="shared" si="69"/>
        <v>-0.43918918918918914</v>
      </c>
      <c r="Z277" s="11"/>
    </row>
    <row r="278" spans="1:26" x14ac:dyDescent="0.2">
      <c r="A278" s="2">
        <v>2</v>
      </c>
      <c r="B278" s="2">
        <v>10.22575000000006</v>
      </c>
      <c r="C278" s="2" t="s">
        <v>17</v>
      </c>
      <c r="D278" s="2">
        <v>1</v>
      </c>
      <c r="E278" s="2">
        <v>1</v>
      </c>
      <c r="F278" s="2">
        <v>2</v>
      </c>
      <c r="H278" s="2">
        <v>3.7999999999999999E-2</v>
      </c>
      <c r="I278" s="2">
        <v>0.73599999999999999</v>
      </c>
      <c r="J278" s="2">
        <v>0.26400000000000001</v>
      </c>
      <c r="K278" s="2">
        <v>2.7878787878787881</v>
      </c>
      <c r="L278" s="2">
        <f t="shared" si="62"/>
        <v>1.0252810155825602</v>
      </c>
      <c r="M278" s="2">
        <f t="shared" si="64"/>
        <v>0.18751871431588762</v>
      </c>
      <c r="N278" s="2">
        <f t="shared" si="63"/>
        <v>-1.6738766288675928</v>
      </c>
      <c r="O278" s="2">
        <f t="shared" si="65"/>
        <v>1.6215655780196996</v>
      </c>
      <c r="P278" s="2">
        <f t="shared" si="66"/>
        <v>9.8381877022653719E-2</v>
      </c>
      <c r="Q278" s="2">
        <f t="shared" si="67"/>
        <v>-0.90161812297734634</v>
      </c>
      <c r="R278" s="2">
        <f t="shared" si="68"/>
        <v>0.62156557801969958</v>
      </c>
      <c r="S278" s="4">
        <f t="shared" si="69"/>
        <v>1.7878787878787876</v>
      </c>
      <c r="Z278" s="12"/>
    </row>
    <row r="279" spans="1:26" x14ac:dyDescent="0.2">
      <c r="A279" s="2">
        <v>2</v>
      </c>
      <c r="B279" s="2">
        <v>10.46375000000012</v>
      </c>
      <c r="C279" s="2" t="s">
        <v>17</v>
      </c>
      <c r="D279" s="2">
        <v>18</v>
      </c>
      <c r="E279" s="2">
        <v>4</v>
      </c>
      <c r="F279" s="2">
        <v>2</v>
      </c>
      <c r="H279" s="2">
        <v>0.14299999999999999</v>
      </c>
      <c r="I279" s="2">
        <v>4.0000000000000001E-3</v>
      </c>
      <c r="J279" s="2">
        <v>0.69499999999999995</v>
      </c>
      <c r="K279" s="2">
        <v>5.7553956834532384E-3</v>
      </c>
      <c r="L279" s="2">
        <f t="shared" si="62"/>
        <v>-5.1576174844449012</v>
      </c>
      <c r="M279" s="2">
        <f t="shared" si="64"/>
        <v>0.70566253018873493</v>
      </c>
      <c r="N279" s="2">
        <f t="shared" si="63"/>
        <v>-0.34861815833407134</v>
      </c>
      <c r="O279" s="2">
        <f t="shared" si="65"/>
        <v>8.8128564022809767E-3</v>
      </c>
      <c r="P279" s="2">
        <f t="shared" si="66"/>
        <v>0.37022653721682847</v>
      </c>
      <c r="Q279" s="2">
        <f t="shared" si="67"/>
        <v>-0.62977346278317159</v>
      </c>
      <c r="R279" s="2">
        <f t="shared" si="68"/>
        <v>-0.99118714359771898</v>
      </c>
      <c r="S279" s="4">
        <f t="shared" si="69"/>
        <v>-0.99424460431654671</v>
      </c>
      <c r="Z279" s="10"/>
    </row>
    <row r="280" spans="1:26" x14ac:dyDescent="0.2">
      <c r="A280" s="2">
        <v>2</v>
      </c>
      <c r="B280" s="2">
        <v>10.8900000000001</v>
      </c>
      <c r="C280" s="2" t="s">
        <v>19</v>
      </c>
      <c r="D280" s="2">
        <v>8</v>
      </c>
      <c r="E280" s="2">
        <v>2</v>
      </c>
      <c r="F280" s="2">
        <v>2</v>
      </c>
      <c r="H280" s="2">
        <v>0.312</v>
      </c>
      <c r="I280" s="2">
        <v>0.67300000000000004</v>
      </c>
      <c r="J280" s="2">
        <v>0.111</v>
      </c>
      <c r="K280" s="2">
        <v>6.0630630630630638</v>
      </c>
      <c r="L280" s="2">
        <f t="shared" si="62"/>
        <v>1.8022151283323937</v>
      </c>
      <c r="M280" s="2">
        <f t="shared" si="64"/>
        <v>1.5396273385936035</v>
      </c>
      <c r="N280" s="2">
        <f t="shared" si="63"/>
        <v>0.43154039921550374</v>
      </c>
      <c r="O280" s="2">
        <f t="shared" si="65"/>
        <v>1.4827630896837742</v>
      </c>
      <c r="P280" s="2">
        <f t="shared" si="66"/>
        <v>0.8077669902912622</v>
      </c>
      <c r="Q280" s="2">
        <f t="shared" si="67"/>
        <v>-0.19223300970873783</v>
      </c>
      <c r="R280" s="2">
        <f t="shared" si="68"/>
        <v>0.48276308968377429</v>
      </c>
      <c r="S280" s="4">
        <f t="shared" si="69"/>
        <v>5.0630630630630638</v>
      </c>
      <c r="Z280" s="11"/>
    </row>
    <row r="281" spans="1:26" x14ac:dyDescent="0.2">
      <c r="A281" s="2">
        <v>2</v>
      </c>
      <c r="B281" s="2">
        <v>11.254000000000129</v>
      </c>
      <c r="C281" s="2" t="s">
        <v>19</v>
      </c>
      <c r="D281" s="2">
        <v>7</v>
      </c>
      <c r="E281" s="2">
        <v>2</v>
      </c>
      <c r="F281" s="2">
        <v>2</v>
      </c>
      <c r="H281" s="2">
        <v>0.157</v>
      </c>
      <c r="I281" s="2">
        <v>1E-3</v>
      </c>
      <c r="J281" s="2">
        <v>0.56899999999999995</v>
      </c>
      <c r="K281" s="2">
        <v>1.7574692442882251E-3</v>
      </c>
      <c r="L281" s="2">
        <f t="shared" si="62"/>
        <v>-6.3438804341263308</v>
      </c>
      <c r="M281" s="2">
        <f t="shared" si="64"/>
        <v>0.77474837230511462</v>
      </c>
      <c r="N281" s="2">
        <f t="shared" si="63"/>
        <v>-0.25521698324567049</v>
      </c>
      <c r="O281" s="2">
        <f t="shared" si="65"/>
        <v>2.2032141005702442E-3</v>
      </c>
      <c r="P281" s="2">
        <f t="shared" si="66"/>
        <v>0.40647249190938511</v>
      </c>
      <c r="Q281" s="2">
        <f t="shared" si="67"/>
        <v>-0.59352750809061483</v>
      </c>
      <c r="R281" s="2">
        <f t="shared" si="68"/>
        <v>-0.99779678589942977</v>
      </c>
      <c r="S281" s="4">
        <f t="shared" si="69"/>
        <v>-0.99824253075571179</v>
      </c>
      <c r="Z281" s="11"/>
    </row>
    <row r="282" spans="1:26" x14ac:dyDescent="0.2">
      <c r="A282" s="2">
        <v>2</v>
      </c>
      <c r="B282" s="2">
        <v>11.43849999999998</v>
      </c>
      <c r="C282" s="2" t="s">
        <v>19</v>
      </c>
      <c r="D282" s="2">
        <v>4</v>
      </c>
      <c r="E282" s="2">
        <v>2</v>
      </c>
      <c r="F282" s="2">
        <v>2</v>
      </c>
      <c r="H282" s="2">
        <v>0.1</v>
      </c>
      <c r="I282" s="2">
        <v>2E-3</v>
      </c>
      <c r="J282" s="2">
        <v>0.17199999999999999</v>
      </c>
      <c r="K282" s="2">
        <v>1.1627906976744189E-2</v>
      </c>
      <c r="L282" s="2">
        <f t="shared" si="62"/>
        <v>-4.4543472962535073</v>
      </c>
      <c r="M282" s="2">
        <f t="shared" si="64"/>
        <v>0.49347030083128324</v>
      </c>
      <c r="N282" s="2">
        <f t="shared" si="63"/>
        <v>-0.70629260260588711</v>
      </c>
      <c r="O282" s="2">
        <f t="shared" si="65"/>
        <v>4.4064282011404884E-3</v>
      </c>
      <c r="P282" s="2">
        <f t="shared" si="66"/>
        <v>0.25889967637540456</v>
      </c>
      <c r="Q282" s="2">
        <f t="shared" si="67"/>
        <v>-0.74110032362459555</v>
      </c>
      <c r="R282" s="2">
        <f t="shared" si="68"/>
        <v>-0.99559357179885954</v>
      </c>
      <c r="S282" s="4">
        <f t="shared" si="69"/>
        <v>-0.98837209302325579</v>
      </c>
      <c r="Z282" s="11"/>
    </row>
    <row r="283" spans="1:26" x14ac:dyDescent="0.2">
      <c r="A283" s="2">
        <v>2</v>
      </c>
      <c r="B283" s="2">
        <v>11.96125000000006</v>
      </c>
      <c r="C283" s="2" t="s">
        <v>17</v>
      </c>
      <c r="D283" s="2">
        <v>18</v>
      </c>
      <c r="E283" s="2">
        <v>3</v>
      </c>
      <c r="F283" s="2">
        <v>2</v>
      </c>
      <c r="H283" s="2">
        <v>0.09</v>
      </c>
      <c r="I283" s="2">
        <v>0.76800000000000002</v>
      </c>
      <c r="J283" s="2">
        <v>0.98099999999999998</v>
      </c>
      <c r="K283" s="2">
        <v>0.78287461773700306</v>
      </c>
      <c r="L283" s="2">
        <f t="shared" si="62"/>
        <v>-0.24478272641769092</v>
      </c>
      <c r="M283" s="2">
        <f t="shared" si="64"/>
        <v>0.44412327074815483</v>
      </c>
      <c r="N283" s="2">
        <f t="shared" si="63"/>
        <v>-0.81165311826371356</v>
      </c>
      <c r="O283" s="2">
        <f t="shared" si="65"/>
        <v>1.6920684292379473</v>
      </c>
      <c r="P283" s="2">
        <f t="shared" si="66"/>
        <v>0.23300970873786409</v>
      </c>
      <c r="Q283" s="2">
        <f t="shared" si="67"/>
        <v>-0.76699029126213603</v>
      </c>
      <c r="R283" s="2">
        <f t="shared" si="68"/>
        <v>0.69206842923794742</v>
      </c>
      <c r="S283" s="4">
        <f t="shared" si="69"/>
        <v>-0.21712538226299691</v>
      </c>
      <c r="Z283" s="10"/>
    </row>
    <row r="284" spans="1:26" x14ac:dyDescent="0.2">
      <c r="A284" s="2">
        <v>2</v>
      </c>
      <c r="B284" s="2">
        <v>12.05224999999996</v>
      </c>
      <c r="C284" s="2" t="s">
        <v>17</v>
      </c>
      <c r="D284" s="2">
        <v>2</v>
      </c>
      <c r="E284" s="2">
        <v>1</v>
      </c>
      <c r="F284" s="2">
        <v>2</v>
      </c>
      <c r="H284" s="2">
        <v>5.0000000000000001E-3</v>
      </c>
      <c r="I284" s="2">
        <v>0.751</v>
      </c>
      <c r="J284" s="2">
        <v>0.108</v>
      </c>
      <c r="K284" s="2">
        <v>6.9537037037037042</v>
      </c>
      <c r="L284" s="2">
        <f t="shared" si="62"/>
        <v>1.9392744246399152</v>
      </c>
      <c r="M284" s="2">
        <f t="shared" si="64"/>
        <v>2.4673515041564158E-2</v>
      </c>
      <c r="N284" s="2">
        <f t="shared" si="63"/>
        <v>-3.7020248761598782</v>
      </c>
      <c r="O284" s="2">
        <f t="shared" si="65"/>
        <v>1.6546137895282533</v>
      </c>
      <c r="P284" s="2">
        <f t="shared" si="66"/>
        <v>1.2944983818770227E-2</v>
      </c>
      <c r="Q284" s="2">
        <f t="shared" si="67"/>
        <v>-0.98705501618122982</v>
      </c>
      <c r="R284" s="2">
        <f t="shared" si="68"/>
        <v>0.65461378952825322</v>
      </c>
      <c r="S284" s="4">
        <f t="shared" si="69"/>
        <v>5.9537037037037042</v>
      </c>
      <c r="Z284" s="10"/>
    </row>
    <row r="285" spans="1:26" x14ac:dyDescent="0.2">
      <c r="A285" s="2">
        <v>2</v>
      </c>
      <c r="B285" s="2">
        <v>12.195750000000089</v>
      </c>
      <c r="C285" s="2" t="s">
        <v>19</v>
      </c>
      <c r="D285" s="2">
        <v>1</v>
      </c>
      <c r="E285" s="2">
        <v>3</v>
      </c>
      <c r="F285" s="2">
        <v>2</v>
      </c>
      <c r="H285" s="2">
        <v>0.307</v>
      </c>
      <c r="I285" s="2">
        <v>0.68200000000000005</v>
      </c>
      <c r="J285" s="2">
        <v>0.32900000000000001</v>
      </c>
      <c r="K285" s="2">
        <v>2.072948328267477</v>
      </c>
      <c r="L285" s="2">
        <f t="shared" si="62"/>
        <v>0.72897190707809012</v>
      </c>
      <c r="M285" s="2">
        <f t="shared" si="64"/>
        <v>1.514953823552039</v>
      </c>
      <c r="N285" s="2">
        <f t="shared" si="63"/>
        <v>0.41538495899321831</v>
      </c>
      <c r="O285" s="2">
        <f t="shared" si="65"/>
        <v>1.5025920165889064</v>
      </c>
      <c r="P285" s="2">
        <f t="shared" si="66"/>
        <v>0.7948220064724919</v>
      </c>
      <c r="Q285" s="2">
        <f t="shared" si="67"/>
        <v>-0.20517799352750807</v>
      </c>
      <c r="R285" s="2">
        <f t="shared" si="68"/>
        <v>0.50259201658890651</v>
      </c>
      <c r="S285" s="4">
        <f t="shared" si="69"/>
        <v>1.0729483282674772</v>
      </c>
      <c r="Z285" s="11"/>
    </row>
    <row r="286" spans="1:26" x14ac:dyDescent="0.2">
      <c r="A286" s="2">
        <v>2</v>
      </c>
      <c r="B286" s="2">
        <v>13.044499999999969</v>
      </c>
      <c r="C286" s="2" t="s">
        <v>17</v>
      </c>
      <c r="D286" s="2">
        <v>19</v>
      </c>
      <c r="E286" s="2">
        <v>1</v>
      </c>
      <c r="F286" s="2">
        <v>2</v>
      </c>
      <c r="H286" s="2">
        <v>2.5999999999999999E-2</v>
      </c>
      <c r="I286" s="2">
        <v>0.73799999999999999</v>
      </c>
      <c r="J286" s="2">
        <v>0.40200000000000002</v>
      </c>
      <c r="K286" s="2">
        <v>1.835820895522388</v>
      </c>
      <c r="L286" s="2">
        <f t="shared" si="62"/>
        <v>0.60749173598145145</v>
      </c>
      <c r="M286" s="2">
        <f t="shared" si="64"/>
        <v>0.1283022782161336</v>
      </c>
      <c r="N286" s="2">
        <f t="shared" si="63"/>
        <v>-2.0533662505724966</v>
      </c>
      <c r="O286" s="2">
        <f t="shared" si="65"/>
        <v>1.62597200622084</v>
      </c>
      <c r="P286" s="2">
        <f t="shared" si="66"/>
        <v>6.7313915857605183E-2</v>
      </c>
      <c r="Q286" s="2">
        <f t="shared" si="67"/>
        <v>-0.93268608414239473</v>
      </c>
      <c r="R286" s="2">
        <f t="shared" si="68"/>
        <v>0.62597200622084004</v>
      </c>
      <c r="S286" s="4">
        <f t="shared" si="69"/>
        <v>0.83582089552238792</v>
      </c>
      <c r="Z286" s="11"/>
    </row>
    <row r="287" spans="1:26" x14ac:dyDescent="0.2">
      <c r="A287" s="2">
        <v>2</v>
      </c>
      <c r="B287" s="2">
        <v>13.458750000000011</v>
      </c>
      <c r="C287" s="2" t="s">
        <v>17</v>
      </c>
      <c r="D287" s="2">
        <v>18</v>
      </c>
      <c r="E287" s="2">
        <v>2</v>
      </c>
      <c r="F287" s="2">
        <v>2</v>
      </c>
      <c r="H287" s="2">
        <v>8.0000000000000002E-3</v>
      </c>
      <c r="I287" s="2">
        <v>0.17799999999999999</v>
      </c>
      <c r="J287" s="2">
        <v>1.103</v>
      </c>
      <c r="K287" s="2">
        <v>0.1613780598368087</v>
      </c>
      <c r="L287" s="2">
        <f t="shared" si="62"/>
        <v>-1.8240054689614174</v>
      </c>
      <c r="M287" s="2">
        <f t="shared" si="64"/>
        <v>3.9477624066502653E-2</v>
      </c>
      <c r="N287" s="2">
        <f t="shared" si="63"/>
        <v>-3.2320212469141425</v>
      </c>
      <c r="O287" s="2">
        <f t="shared" si="65"/>
        <v>0.39217210990150342</v>
      </c>
      <c r="P287" s="2">
        <f t="shared" si="66"/>
        <v>2.0711974110032363E-2</v>
      </c>
      <c r="Q287" s="2">
        <f t="shared" si="67"/>
        <v>-0.97928802588996766</v>
      </c>
      <c r="R287" s="2">
        <f t="shared" si="68"/>
        <v>-0.60782789009849658</v>
      </c>
      <c r="S287" s="4">
        <f t="shared" si="69"/>
        <v>-0.83862194016319136</v>
      </c>
      <c r="Z287" s="10"/>
    </row>
    <row r="288" spans="1:26" x14ac:dyDescent="0.2">
      <c r="A288" s="2">
        <v>2</v>
      </c>
      <c r="B288" s="2">
        <v>13.92624999999998</v>
      </c>
      <c r="C288" s="2" t="s">
        <v>17</v>
      </c>
      <c r="D288" s="2">
        <v>13</v>
      </c>
      <c r="E288" s="2">
        <v>1</v>
      </c>
      <c r="F288" s="2">
        <v>2</v>
      </c>
      <c r="H288" s="2">
        <v>6.8000000000000005E-2</v>
      </c>
      <c r="I288" s="2">
        <v>0.60799999999999998</v>
      </c>
      <c r="J288" s="2">
        <v>0.56100000000000005</v>
      </c>
      <c r="K288" s="2">
        <v>1.0837789661319071</v>
      </c>
      <c r="L288" s="2">
        <f t="shared" si="62"/>
        <v>8.0453976443470451E-2</v>
      </c>
      <c r="M288" s="2">
        <f t="shared" si="64"/>
        <v>0.33555980456527257</v>
      </c>
      <c r="N288" s="2">
        <f t="shared" si="63"/>
        <v>-1.091955083417872</v>
      </c>
      <c r="O288" s="2">
        <f t="shared" si="65"/>
        <v>1.3395541731467082</v>
      </c>
      <c r="P288" s="2">
        <f t="shared" si="66"/>
        <v>0.1760517799352751</v>
      </c>
      <c r="Q288" s="2">
        <f t="shared" si="67"/>
        <v>-0.8239482200647249</v>
      </c>
      <c r="R288" s="2">
        <f t="shared" si="68"/>
        <v>0.33955417314670833</v>
      </c>
      <c r="S288" s="4">
        <f t="shared" si="69"/>
        <v>8.3778966131907176E-2</v>
      </c>
      <c r="Z288" s="10"/>
    </row>
    <row r="289" spans="1:26" x14ac:dyDescent="0.2">
      <c r="A289" s="2">
        <v>2</v>
      </c>
      <c r="B289" s="2">
        <v>13.95425</v>
      </c>
      <c r="C289" s="2" t="s">
        <v>17</v>
      </c>
      <c r="D289" s="2">
        <v>20</v>
      </c>
      <c r="E289" s="2">
        <v>1</v>
      </c>
      <c r="F289" s="2">
        <v>2</v>
      </c>
      <c r="H289" s="2">
        <v>5.0999999999999997E-2</v>
      </c>
      <c r="I289" s="2">
        <v>0.80300000000000005</v>
      </c>
      <c r="J289" s="2">
        <v>0.57799999999999996</v>
      </c>
      <c r="K289" s="2">
        <v>1.3892733564013839</v>
      </c>
      <c r="L289" s="2">
        <f t="shared" si="62"/>
        <v>0.32878084527438411</v>
      </c>
      <c r="M289" s="2">
        <f t="shared" si="64"/>
        <v>0.25166985342395437</v>
      </c>
      <c r="N289" s="2">
        <f t="shared" si="63"/>
        <v>-1.379637155869653</v>
      </c>
      <c r="O289" s="2">
        <f t="shared" si="65"/>
        <v>1.7691809227579061</v>
      </c>
      <c r="P289" s="2">
        <f t="shared" si="66"/>
        <v>0.1320388349514563</v>
      </c>
      <c r="Q289" s="2">
        <f t="shared" si="67"/>
        <v>-0.8679611650485437</v>
      </c>
      <c r="R289" s="2">
        <f t="shared" si="68"/>
        <v>0.76918092275790606</v>
      </c>
      <c r="S289" s="4">
        <f t="shared" si="69"/>
        <v>0.38927335640138427</v>
      </c>
      <c r="Z289" s="11"/>
    </row>
    <row r="290" spans="1:26" x14ac:dyDescent="0.2">
      <c r="A290" s="2">
        <v>2</v>
      </c>
      <c r="B290" s="2">
        <v>14.75225</v>
      </c>
      <c r="C290" s="2" t="s">
        <v>19</v>
      </c>
      <c r="D290" s="2">
        <v>1</v>
      </c>
      <c r="E290" s="2">
        <v>2</v>
      </c>
      <c r="F290" s="2">
        <v>2</v>
      </c>
      <c r="H290" s="2">
        <v>0.373</v>
      </c>
      <c r="I290" s="2">
        <v>0.32400000000000001</v>
      </c>
      <c r="J290" s="2">
        <v>0.47</v>
      </c>
      <c r="K290" s="2">
        <v>0.68936170212765968</v>
      </c>
      <c r="L290" s="2">
        <f t="shared" si="62"/>
        <v>-0.37198917891177474</v>
      </c>
      <c r="M290" s="2">
        <f t="shared" si="64"/>
        <v>1.8406442221006862</v>
      </c>
      <c r="N290" s="2">
        <f t="shared" si="63"/>
        <v>0.6101156310498369</v>
      </c>
      <c r="O290" s="2">
        <f t="shared" si="65"/>
        <v>0.71384136858475911</v>
      </c>
      <c r="P290" s="2">
        <f t="shared" si="66"/>
        <v>0.96569579288025897</v>
      </c>
      <c r="Q290" s="2">
        <f t="shared" si="67"/>
        <v>-3.4304207119741061E-2</v>
      </c>
      <c r="R290" s="2">
        <f t="shared" si="68"/>
        <v>-0.28615863141524095</v>
      </c>
      <c r="S290" s="4">
        <f t="shared" si="69"/>
        <v>-0.31063829787234037</v>
      </c>
      <c r="V290" s="13"/>
      <c r="Z290" s="11"/>
    </row>
    <row r="291" spans="1:26" x14ac:dyDescent="0.2">
      <c r="A291" s="2">
        <v>2</v>
      </c>
      <c r="B291" s="2">
        <v>15.63049999999998</v>
      </c>
      <c r="C291" s="2" t="s">
        <v>17</v>
      </c>
      <c r="D291" s="2">
        <v>3</v>
      </c>
      <c r="E291" s="2">
        <v>1</v>
      </c>
      <c r="F291" s="2">
        <v>2</v>
      </c>
      <c r="H291" s="2">
        <v>0.33800000000000002</v>
      </c>
      <c r="I291" s="2">
        <v>0.495</v>
      </c>
      <c r="J291" s="2">
        <v>0</v>
      </c>
      <c r="L291" s="2" t="e">
        <f t="shared" si="62"/>
        <v>#NUM!</v>
      </c>
      <c r="M291" s="2">
        <f t="shared" si="64"/>
        <v>1.6679296168097373</v>
      </c>
      <c r="N291" s="2">
        <f t="shared" si="63"/>
        <v>0.5115831068890403</v>
      </c>
      <c r="O291" s="2">
        <f t="shared" si="65"/>
        <v>1.0905909797822708</v>
      </c>
      <c r="P291" s="2">
        <f t="shared" si="66"/>
        <v>0.87508090614886747</v>
      </c>
      <c r="Q291" s="2">
        <f t="shared" si="67"/>
        <v>-0.12491909385113259</v>
      </c>
      <c r="R291" s="2">
        <f t="shared" si="68"/>
        <v>9.0590979782270764E-2</v>
      </c>
      <c r="Z291" s="10"/>
    </row>
    <row r="292" spans="1:26" x14ac:dyDescent="0.2">
      <c r="A292" s="2">
        <v>2</v>
      </c>
      <c r="B292" s="2">
        <v>15.922000000000031</v>
      </c>
      <c r="C292" s="2" t="s">
        <v>19</v>
      </c>
      <c r="D292" s="2">
        <v>7</v>
      </c>
      <c r="E292" s="2">
        <v>1</v>
      </c>
      <c r="F292" s="2">
        <v>2</v>
      </c>
      <c r="H292" s="2">
        <v>0.218</v>
      </c>
      <c r="I292" s="2">
        <v>0</v>
      </c>
      <c r="J292" s="2">
        <v>0.54900000000000004</v>
      </c>
      <c r="K292" s="2">
        <v>0</v>
      </c>
      <c r="L292" s="2" t="e">
        <f t="shared" si="62"/>
        <v>#NUM!</v>
      </c>
      <c r="M292" s="2">
        <f t="shared" si="64"/>
        <v>1.0757652558121975</v>
      </c>
      <c r="N292" s="2">
        <f t="shared" si="63"/>
        <v>7.3032274195110589E-2</v>
      </c>
      <c r="O292" s="2">
        <f t="shared" si="65"/>
        <v>0</v>
      </c>
      <c r="P292" s="2">
        <f t="shared" si="66"/>
        <v>0.56440129449838194</v>
      </c>
      <c r="Q292" s="2">
        <f t="shared" si="67"/>
        <v>-0.43559870550161811</v>
      </c>
      <c r="R292" s="2">
        <f t="shared" si="68"/>
        <v>-1</v>
      </c>
      <c r="S292" s="4">
        <f t="shared" ref="S292:S311" si="70">(I292-J292)/J292</f>
        <v>-1</v>
      </c>
      <c r="Z292" s="11"/>
    </row>
    <row r="293" spans="1:26" x14ac:dyDescent="0.2">
      <c r="A293" s="2">
        <v>2</v>
      </c>
      <c r="B293" s="2">
        <v>16.528500000000118</v>
      </c>
      <c r="C293" s="2" t="s">
        <v>19</v>
      </c>
      <c r="D293" s="2">
        <v>18</v>
      </c>
      <c r="E293" s="2">
        <v>1</v>
      </c>
      <c r="F293" s="2">
        <v>2</v>
      </c>
      <c r="H293" s="2">
        <v>0.499</v>
      </c>
      <c r="I293" s="2">
        <v>0.438</v>
      </c>
      <c r="J293" s="2">
        <v>0.41499999999999998</v>
      </c>
      <c r="K293" s="2">
        <v>1.0554216867469881</v>
      </c>
      <c r="L293" s="2">
        <f t="shared" si="62"/>
        <v>5.3940390145747981E-2</v>
      </c>
      <c r="M293" s="2">
        <f t="shared" si="64"/>
        <v>2.4624168011481027</v>
      </c>
      <c r="N293" s="2">
        <f t="shared" si="63"/>
        <v>0.90114330715753999</v>
      </c>
      <c r="O293" s="2">
        <f t="shared" si="65"/>
        <v>0.96500777604976684</v>
      </c>
      <c r="P293" s="2">
        <f t="shared" si="66"/>
        <v>1.2919093851132686</v>
      </c>
      <c r="Q293" s="2">
        <f t="shared" si="67"/>
        <v>0.29190938511326864</v>
      </c>
      <c r="R293" s="2">
        <f t="shared" si="68"/>
        <v>-3.4992223950233138E-2</v>
      </c>
      <c r="S293" s="4">
        <f t="shared" si="70"/>
        <v>5.5421686746988004E-2</v>
      </c>
      <c r="Z293" s="11"/>
    </row>
    <row r="294" spans="1:26" x14ac:dyDescent="0.2">
      <c r="A294" s="2">
        <v>2</v>
      </c>
      <c r="B294" s="2">
        <v>16.805499999999942</v>
      </c>
      <c r="C294" s="2" t="s">
        <v>19</v>
      </c>
      <c r="D294" s="2">
        <v>4</v>
      </c>
      <c r="E294" s="2">
        <v>1</v>
      </c>
      <c r="F294" s="2">
        <v>2</v>
      </c>
      <c r="H294" s="2">
        <v>0.14699999999999999</v>
      </c>
      <c r="I294" s="2">
        <v>0.36299999999999999</v>
      </c>
      <c r="J294" s="2">
        <v>3.0000000000000001E-3</v>
      </c>
      <c r="K294" s="2">
        <v>121</v>
      </c>
      <c r="L294" s="2">
        <f t="shared" si="62"/>
        <v>4.7957905455967413</v>
      </c>
      <c r="M294" s="2">
        <f t="shared" si="64"/>
        <v>0.72540134222198605</v>
      </c>
      <c r="N294" s="2">
        <f t="shared" si="63"/>
        <v>-0.32103020181524261</v>
      </c>
      <c r="O294" s="2">
        <f t="shared" si="65"/>
        <v>0.79976671850699854</v>
      </c>
      <c r="P294" s="2">
        <f t="shared" si="66"/>
        <v>0.38058252427184464</v>
      </c>
      <c r="Q294" s="2">
        <f t="shared" si="67"/>
        <v>-0.61941747572815531</v>
      </c>
      <c r="R294" s="2">
        <f t="shared" si="68"/>
        <v>-0.20023328149300146</v>
      </c>
      <c r="S294" s="4">
        <f t="shared" si="70"/>
        <v>120</v>
      </c>
      <c r="Z294" s="11"/>
    </row>
    <row r="295" spans="1:26" x14ac:dyDescent="0.2">
      <c r="A295" s="2">
        <v>2</v>
      </c>
      <c r="B295" s="2">
        <v>17.951250000000069</v>
      </c>
      <c r="C295" s="2" t="s">
        <v>17</v>
      </c>
      <c r="D295" s="2">
        <v>18</v>
      </c>
      <c r="E295" s="2">
        <v>1</v>
      </c>
      <c r="F295" s="2">
        <v>2</v>
      </c>
      <c r="H295" s="2">
        <v>8.0000000000000002E-3</v>
      </c>
      <c r="I295" s="2">
        <v>0.55900000000000005</v>
      </c>
      <c r="J295" s="2">
        <v>0.19800000000000001</v>
      </c>
      <c r="K295" s="2">
        <v>2.823232323232324</v>
      </c>
      <c r="L295" s="2">
        <f t="shared" si="62"/>
        <v>1.0378824424605642</v>
      </c>
      <c r="M295" s="2">
        <f t="shared" si="64"/>
        <v>3.9477624066502653E-2</v>
      </c>
      <c r="N295" s="2">
        <f t="shared" si="63"/>
        <v>-3.2320212469141425</v>
      </c>
      <c r="O295" s="2">
        <f t="shared" si="65"/>
        <v>1.2315966822187665</v>
      </c>
      <c r="P295" s="2">
        <f t="shared" si="66"/>
        <v>2.0711974110032363E-2</v>
      </c>
      <c r="Q295" s="2">
        <f t="shared" si="67"/>
        <v>-0.97928802588996766</v>
      </c>
      <c r="R295" s="2">
        <f t="shared" si="68"/>
        <v>0.2315966822187665</v>
      </c>
      <c r="S295" s="4">
        <f t="shared" si="70"/>
        <v>1.8232323232323233</v>
      </c>
      <c r="Z295" s="10"/>
    </row>
    <row r="296" spans="1:26" x14ac:dyDescent="0.2">
      <c r="A296" s="2">
        <v>2</v>
      </c>
      <c r="B296" s="2">
        <v>21.870000000000118</v>
      </c>
      <c r="C296" s="2" t="s">
        <v>19</v>
      </c>
      <c r="D296" s="2">
        <v>8</v>
      </c>
      <c r="E296" s="2">
        <v>1</v>
      </c>
      <c r="F296" s="2">
        <v>2</v>
      </c>
      <c r="H296" s="2">
        <v>7.0000000000000001E-3</v>
      </c>
      <c r="I296" s="2">
        <v>0.48199999999999998</v>
      </c>
      <c r="J296" s="2">
        <v>0.48399999999999999</v>
      </c>
      <c r="K296" s="2">
        <v>0.99586776859504134</v>
      </c>
      <c r="L296" s="2">
        <f t="shared" si="62"/>
        <v>-4.1407926660313879E-3</v>
      </c>
      <c r="M296" s="2">
        <f t="shared" si="64"/>
        <v>3.4542921058189825E-2</v>
      </c>
      <c r="N296" s="2">
        <f t="shared" si="63"/>
        <v>-3.3655526395386652</v>
      </c>
      <c r="O296" s="2">
        <f t="shared" si="65"/>
        <v>1.0619491964748575</v>
      </c>
      <c r="P296" s="2">
        <f t="shared" si="66"/>
        <v>1.8122977346278317E-2</v>
      </c>
      <c r="Q296" s="2">
        <f t="shared" si="67"/>
        <v>-0.98187702265372168</v>
      </c>
      <c r="R296" s="2">
        <f t="shared" si="68"/>
        <v>6.1949196474857561E-2</v>
      </c>
      <c r="S296" s="4">
        <f t="shared" si="70"/>
        <v>-4.1322314049586813E-3</v>
      </c>
      <c r="Z296" s="11"/>
    </row>
    <row r="297" spans="1:26" x14ac:dyDescent="0.2">
      <c r="A297" s="2">
        <v>2</v>
      </c>
      <c r="B297" s="2">
        <v>22.421749999999971</v>
      </c>
      <c r="C297" s="2" t="s">
        <v>19</v>
      </c>
      <c r="D297" s="2">
        <v>1</v>
      </c>
      <c r="E297" s="2">
        <v>1</v>
      </c>
      <c r="F297" s="2">
        <v>2</v>
      </c>
      <c r="H297" s="2">
        <v>2E-3</v>
      </c>
      <c r="I297" s="2">
        <v>0.432</v>
      </c>
      <c r="J297" s="2">
        <v>0.497</v>
      </c>
      <c r="K297" s="2">
        <v>0.86921529175050305</v>
      </c>
      <c r="L297" s="2">
        <f t="shared" si="62"/>
        <v>-0.14016443785251839</v>
      </c>
      <c r="M297" s="2">
        <f t="shared" si="64"/>
        <v>9.8694060166256634E-3</v>
      </c>
      <c r="N297" s="2">
        <f t="shared" si="63"/>
        <v>-4.6183156080340337</v>
      </c>
      <c r="O297" s="2">
        <f t="shared" si="65"/>
        <v>0.95178849144634536</v>
      </c>
      <c r="P297" s="2">
        <f t="shared" si="66"/>
        <v>5.1779935275080907E-3</v>
      </c>
      <c r="Q297" s="2">
        <f t="shared" si="67"/>
        <v>-0.99482200647249186</v>
      </c>
      <c r="R297" s="2">
        <f t="shared" si="68"/>
        <v>-4.8211508553654615E-2</v>
      </c>
      <c r="S297" s="4">
        <f t="shared" si="70"/>
        <v>-0.13078470824949698</v>
      </c>
      <c r="Z297" s="11"/>
    </row>
    <row r="298" spans="1:26" x14ac:dyDescent="0.2">
      <c r="A298" s="2">
        <v>3</v>
      </c>
      <c r="B298" s="2">
        <v>0</v>
      </c>
      <c r="C298" s="2" t="s">
        <v>17</v>
      </c>
      <c r="D298" s="2">
        <v>1</v>
      </c>
      <c r="E298" s="2">
        <v>10</v>
      </c>
      <c r="F298" s="2">
        <v>3</v>
      </c>
      <c r="H298" s="2">
        <v>0.14199999999999999</v>
      </c>
      <c r="I298" s="2">
        <v>0.65900000000000003</v>
      </c>
      <c r="J298" s="2">
        <v>0.751</v>
      </c>
      <c r="K298" s="2">
        <v>0.87749667110519314</v>
      </c>
      <c r="L298" s="2">
        <f t="shared" si="62"/>
        <v>-0.13068211726162746</v>
      </c>
      <c r="M298" s="2">
        <f t="shared" ref="M298:M311" si="71" xml:space="preserve"> AVERAGE(H298/G$312, H298/G$313, H298/G$314, H298/G$315, H298/G$316, H298/G$317, H298/G$318, H298/G$320, H298/G$319, H298/G$321, H298/G$322, H298/G$323)</f>
        <v>0.38209984440339761</v>
      </c>
      <c r="N298" s="2">
        <f t="shared" si="63"/>
        <v>-0.96207333174371379</v>
      </c>
      <c r="O298" s="2">
        <f t="shared" ref="O298:O311" si="72">I298/AVERAGE(J$298:J$311,J$324:J$445)</f>
        <v>1.864874425185709</v>
      </c>
      <c r="P298" s="2">
        <f t="shared" ref="P298:P311" si="73">H298/AVERAGE(G$312:G$323)</f>
        <v>0.33856546791178216</v>
      </c>
      <c r="Q298" s="2">
        <f t="shared" ref="Q298:Q311" si="74">(H298 - AVERAGE(G$312:G$323))/AVERAGE(G$312:G$323)</f>
        <v>-0.6614345320882179</v>
      </c>
      <c r="R298" s="2">
        <f t="shared" ref="R298:R311" si="75">(I298-AVERAGE(J$298:J$311,J$324:J$445))/AVERAGE(J$298:J$311,J$324:J$445)</f>
        <v>0.86487442518570901</v>
      </c>
      <c r="S298" s="4">
        <f t="shared" si="70"/>
        <v>-0.12250332889480689</v>
      </c>
      <c r="Z298" s="10"/>
    </row>
    <row r="299" spans="1:26" x14ac:dyDescent="0.2">
      <c r="A299" s="2">
        <v>3</v>
      </c>
      <c r="B299" s="2">
        <v>0</v>
      </c>
      <c r="C299" s="2" t="s">
        <v>17</v>
      </c>
      <c r="D299" s="2">
        <v>2</v>
      </c>
      <c r="E299" s="2">
        <v>9</v>
      </c>
      <c r="F299" s="2">
        <v>3</v>
      </c>
      <c r="H299" s="2">
        <v>0.32600000000000001</v>
      </c>
      <c r="I299" s="2">
        <v>0.72299999999999998</v>
      </c>
      <c r="J299" s="2">
        <v>0.40300000000000002</v>
      </c>
      <c r="K299" s="2">
        <v>1.7940446650124069</v>
      </c>
      <c r="L299" s="2">
        <f t="shared" si="62"/>
        <v>0.58447266021208166</v>
      </c>
      <c r="M299" s="2">
        <f t="shared" si="71"/>
        <v>0.87721513574301146</v>
      </c>
      <c r="N299" s="2">
        <f t="shared" si="63"/>
        <v>-0.13100300797826678</v>
      </c>
      <c r="O299" s="2">
        <f t="shared" si="72"/>
        <v>2.0459851432614076</v>
      </c>
      <c r="P299" s="2">
        <f t="shared" si="73"/>
        <v>0.77727001788197891</v>
      </c>
      <c r="Q299" s="2">
        <f t="shared" si="74"/>
        <v>-0.22272998211802111</v>
      </c>
      <c r="R299" s="2">
        <f t="shared" si="75"/>
        <v>1.0459851432614076</v>
      </c>
      <c r="S299" s="4">
        <f t="shared" si="70"/>
        <v>0.79404466501240678</v>
      </c>
      <c r="Z299" s="10"/>
    </row>
    <row r="300" spans="1:26" x14ac:dyDescent="0.2">
      <c r="A300" s="2">
        <v>3</v>
      </c>
      <c r="B300" s="2">
        <v>0</v>
      </c>
      <c r="C300" s="2" t="s">
        <v>17</v>
      </c>
      <c r="D300" s="2">
        <v>2</v>
      </c>
      <c r="E300" s="2">
        <v>10</v>
      </c>
      <c r="F300" s="2">
        <v>3</v>
      </c>
      <c r="H300" s="2">
        <v>0.16700000000000001</v>
      </c>
      <c r="I300" s="2">
        <v>0.42099999999999999</v>
      </c>
      <c r="J300" s="2">
        <v>0.99199999999999999</v>
      </c>
      <c r="K300" s="2">
        <v>0.42439516129032262</v>
      </c>
      <c r="L300" s="2">
        <f t="shared" si="62"/>
        <v>-0.85709027360249124</v>
      </c>
      <c r="M300" s="2">
        <f t="shared" si="71"/>
        <v>0.44937094377019293</v>
      </c>
      <c r="N300" s="2">
        <f t="shared" si="63"/>
        <v>-0.79990657692821943</v>
      </c>
      <c r="O300" s="2">
        <f t="shared" si="72"/>
        <v>1.1913689423417049</v>
      </c>
      <c r="P300" s="2">
        <f t="shared" si="73"/>
        <v>0.39817206437512415</v>
      </c>
      <c r="Q300" s="2">
        <f t="shared" si="74"/>
        <v>-0.60182793562487591</v>
      </c>
      <c r="R300" s="2">
        <f t="shared" si="75"/>
        <v>0.19136894234170479</v>
      </c>
      <c r="S300" s="4">
        <f t="shared" si="70"/>
        <v>-0.57560483870967738</v>
      </c>
      <c r="Z300" s="10"/>
    </row>
    <row r="301" spans="1:26" x14ac:dyDescent="0.2">
      <c r="A301" s="2">
        <v>3</v>
      </c>
      <c r="B301" s="2">
        <v>0</v>
      </c>
      <c r="C301" s="2" t="s">
        <v>17</v>
      </c>
      <c r="D301" s="2">
        <v>3</v>
      </c>
      <c r="E301" s="2">
        <v>8</v>
      </c>
      <c r="F301" s="2">
        <v>3</v>
      </c>
      <c r="H301" s="2">
        <v>0.253</v>
      </c>
      <c r="I301" s="2">
        <v>0.443</v>
      </c>
      <c r="J301" s="2">
        <v>0.46200000000000002</v>
      </c>
      <c r="K301" s="2">
        <v>0.95887445887445888</v>
      </c>
      <c r="L301" s="2">
        <f t="shared" si="62"/>
        <v>-4.199512103660321E-2</v>
      </c>
      <c r="M301" s="2">
        <f t="shared" si="71"/>
        <v>0.68078352559196897</v>
      </c>
      <c r="N301" s="2">
        <f t="shared" si="63"/>
        <v>-0.38451090061745424</v>
      </c>
      <c r="O301" s="2">
        <f t="shared" si="72"/>
        <v>1.2536257516802263</v>
      </c>
      <c r="P301" s="2">
        <f t="shared" si="73"/>
        <v>0.60321875620902043</v>
      </c>
      <c r="Q301" s="2">
        <f t="shared" si="74"/>
        <v>-0.39678124379097962</v>
      </c>
      <c r="R301" s="2">
        <f t="shared" si="75"/>
        <v>0.25362575168022622</v>
      </c>
      <c r="S301" s="4">
        <f t="shared" si="70"/>
        <v>-4.1125541125541162E-2</v>
      </c>
      <c r="Z301" s="10"/>
    </row>
    <row r="302" spans="1:26" x14ac:dyDescent="0.2">
      <c r="A302" s="2">
        <v>3</v>
      </c>
      <c r="B302" s="2">
        <v>0</v>
      </c>
      <c r="C302" s="2" t="s">
        <v>17</v>
      </c>
      <c r="D302" s="2">
        <v>3</v>
      </c>
      <c r="E302" s="2">
        <v>9</v>
      </c>
      <c r="F302" s="2">
        <v>3</v>
      </c>
      <c r="H302" s="2">
        <v>0.121</v>
      </c>
      <c r="I302" s="2">
        <v>0.57699999999999996</v>
      </c>
      <c r="J302" s="2">
        <v>0.42299999999999999</v>
      </c>
      <c r="K302" s="2">
        <v>1.364066193853428</v>
      </c>
      <c r="L302" s="2">
        <f t="shared" si="62"/>
        <v>0.31047008746182164</v>
      </c>
      <c r="M302" s="2">
        <f t="shared" si="71"/>
        <v>0.3255921209352895</v>
      </c>
      <c r="N302" s="2">
        <f t="shared" si="63"/>
        <v>-1.1221098437482335</v>
      </c>
      <c r="O302" s="2">
        <f t="shared" si="72"/>
        <v>1.6328263176512201</v>
      </c>
      <c r="P302" s="2">
        <f t="shared" si="73"/>
        <v>0.28849592688257497</v>
      </c>
      <c r="Q302" s="2">
        <f t="shared" si="74"/>
        <v>-0.71150407311742503</v>
      </c>
      <c r="R302" s="2">
        <f t="shared" si="75"/>
        <v>0.63282631765121999</v>
      </c>
      <c r="S302" s="4">
        <f t="shared" si="70"/>
        <v>0.36406619385342781</v>
      </c>
      <c r="Z302" s="10"/>
    </row>
    <row r="303" spans="1:26" x14ac:dyDescent="0.2">
      <c r="A303" s="2">
        <v>3</v>
      </c>
      <c r="B303" s="2">
        <v>0</v>
      </c>
      <c r="C303" s="2" t="s">
        <v>17</v>
      </c>
      <c r="D303" s="2">
        <v>3</v>
      </c>
      <c r="E303" s="2">
        <v>10</v>
      </c>
      <c r="F303" s="2">
        <v>3</v>
      </c>
      <c r="H303" s="2">
        <v>0.33100000000000002</v>
      </c>
      <c r="I303" s="2">
        <v>0.38900000000000001</v>
      </c>
      <c r="J303" s="2">
        <v>2.7E-2</v>
      </c>
      <c r="K303" s="2">
        <v>14.40740740740741</v>
      </c>
      <c r="L303" s="2">
        <f t="shared" si="62"/>
        <v>2.6677424776141172</v>
      </c>
      <c r="M303" s="2">
        <f t="shared" si="71"/>
        <v>0.89066935561637051</v>
      </c>
      <c r="N303" s="2">
        <f t="shared" si="63"/>
        <v>-0.11578201396791156</v>
      </c>
      <c r="O303" s="2">
        <f t="shared" si="72"/>
        <v>1.1008135833038555</v>
      </c>
      <c r="P303" s="2">
        <f t="shared" si="73"/>
        <v>0.78919133717464729</v>
      </c>
      <c r="Q303" s="2">
        <f t="shared" si="74"/>
        <v>-0.21080866282535274</v>
      </c>
      <c r="R303" s="2">
        <f t="shared" si="75"/>
        <v>0.10081358330385555</v>
      </c>
      <c r="S303" s="4">
        <f t="shared" si="70"/>
        <v>13.407407407407407</v>
      </c>
      <c r="Z303" s="10"/>
    </row>
    <row r="304" spans="1:26" x14ac:dyDescent="0.2">
      <c r="A304" s="2">
        <v>3</v>
      </c>
      <c r="B304" s="2">
        <v>0</v>
      </c>
      <c r="C304" s="2" t="s">
        <v>17</v>
      </c>
      <c r="D304" s="2">
        <v>13</v>
      </c>
      <c r="E304" s="2">
        <v>9</v>
      </c>
      <c r="F304" s="2">
        <v>3</v>
      </c>
      <c r="H304" s="2">
        <v>0.20300000000000001</v>
      </c>
      <c r="I304" s="2">
        <v>0.78600000000000003</v>
      </c>
      <c r="J304" s="2">
        <v>0.49</v>
      </c>
      <c r="K304" s="2">
        <v>1.6040816326530609</v>
      </c>
      <c r="L304" s="2">
        <f t="shared" si="62"/>
        <v>0.47255140132453405</v>
      </c>
      <c r="M304" s="2">
        <f t="shared" si="71"/>
        <v>0.54624132685837823</v>
      </c>
      <c r="N304" s="2">
        <f t="shared" si="63"/>
        <v>-0.60469441030318727</v>
      </c>
      <c r="O304" s="2">
        <f t="shared" si="72"/>
        <v>2.2242660063671735</v>
      </c>
      <c r="P304" s="2">
        <f t="shared" si="73"/>
        <v>0.48400556328233657</v>
      </c>
      <c r="Q304" s="2">
        <f t="shared" si="74"/>
        <v>-0.51599443671766343</v>
      </c>
      <c r="R304" s="2">
        <f t="shared" si="75"/>
        <v>1.2242660063671735</v>
      </c>
      <c r="S304" s="4">
        <f t="shared" si="70"/>
        <v>0.60408163265306136</v>
      </c>
      <c r="Z304" s="10"/>
    </row>
    <row r="305" spans="1:26" x14ac:dyDescent="0.2">
      <c r="A305" s="2">
        <v>3</v>
      </c>
      <c r="B305" s="2">
        <v>0</v>
      </c>
      <c r="C305" s="2" t="s">
        <v>17</v>
      </c>
      <c r="D305" s="2">
        <v>13</v>
      </c>
      <c r="E305" s="2">
        <v>10</v>
      </c>
      <c r="F305" s="2">
        <v>3</v>
      </c>
      <c r="H305" s="2">
        <v>0.113</v>
      </c>
      <c r="I305" s="2">
        <v>7.0000000000000001E-3</v>
      </c>
      <c r="J305" s="2">
        <v>0.42299999999999999</v>
      </c>
      <c r="K305" s="2">
        <v>1.6548463356973991E-2</v>
      </c>
      <c r="L305" s="2">
        <f t="shared" si="62"/>
        <v>-4.101462029990965</v>
      </c>
      <c r="M305" s="2">
        <f t="shared" si="71"/>
        <v>0.30406536913791499</v>
      </c>
      <c r="N305" s="2">
        <f t="shared" si="63"/>
        <v>-1.190512570632634</v>
      </c>
      <c r="O305" s="2">
        <f t="shared" si="72"/>
        <v>1.9808984789529534E-2</v>
      </c>
      <c r="P305" s="2">
        <f t="shared" si="73"/>
        <v>0.26942181601430554</v>
      </c>
      <c r="Q305" s="2">
        <f t="shared" si="74"/>
        <v>-0.73057818398569452</v>
      </c>
      <c r="R305" s="2">
        <f t="shared" si="75"/>
        <v>-0.98019101521047047</v>
      </c>
      <c r="S305" s="4">
        <f t="shared" si="70"/>
        <v>-0.98345153664302598</v>
      </c>
      <c r="Z305" s="10"/>
    </row>
    <row r="306" spans="1:26" x14ac:dyDescent="0.2">
      <c r="A306" s="2">
        <v>3</v>
      </c>
      <c r="B306" s="2">
        <v>0</v>
      </c>
      <c r="C306" s="2" t="s">
        <v>17</v>
      </c>
      <c r="D306" s="2">
        <v>18</v>
      </c>
      <c r="E306" s="2">
        <v>11</v>
      </c>
      <c r="F306" s="2">
        <v>3</v>
      </c>
      <c r="H306" s="2">
        <v>2.1999999999999999E-2</v>
      </c>
      <c r="I306" s="2">
        <v>2E-3</v>
      </c>
      <c r="J306" s="2">
        <v>0.28799999999999998</v>
      </c>
      <c r="K306" s="2">
        <v>6.9444444444444449E-3</v>
      </c>
      <c r="L306" s="2">
        <f t="shared" si="62"/>
        <v>-4.9698132995760007</v>
      </c>
      <c r="M306" s="2">
        <f t="shared" si="71"/>
        <v>5.9198567442779904E-2</v>
      </c>
      <c r="N306" s="2">
        <f t="shared" si="63"/>
        <v>-2.8268579359866588</v>
      </c>
      <c r="O306" s="2">
        <f t="shared" si="72"/>
        <v>5.6597099398655809E-3</v>
      </c>
      <c r="P306" s="2">
        <f t="shared" si="73"/>
        <v>5.2453804887740901E-2</v>
      </c>
      <c r="Q306" s="2">
        <f t="shared" si="74"/>
        <v>-0.94754619511225902</v>
      </c>
      <c r="R306" s="2">
        <f t="shared" si="75"/>
        <v>-0.99434029006013447</v>
      </c>
      <c r="S306" s="4">
        <f t="shared" si="70"/>
        <v>-0.99305555555555558</v>
      </c>
      <c r="Z306" s="10"/>
    </row>
    <row r="307" spans="1:26" x14ac:dyDescent="0.2">
      <c r="A307" s="2">
        <v>3</v>
      </c>
      <c r="B307" s="2">
        <v>0</v>
      </c>
      <c r="C307" s="2" t="s">
        <v>17</v>
      </c>
      <c r="D307" s="2">
        <v>18</v>
      </c>
      <c r="E307" s="2">
        <v>12</v>
      </c>
      <c r="F307" s="2">
        <v>3</v>
      </c>
      <c r="H307" s="2">
        <v>7.5999999999999998E-2</v>
      </c>
      <c r="I307" s="2">
        <v>0.49199999999999999</v>
      </c>
      <c r="J307" s="2">
        <v>0.219</v>
      </c>
      <c r="K307" s="2">
        <v>2.246575342465754</v>
      </c>
      <c r="L307" s="2">
        <f t="shared" si="62"/>
        <v>0.80940698667580757</v>
      </c>
      <c r="M307" s="2">
        <f t="shared" si="71"/>
        <v>0.20450414207505785</v>
      </c>
      <c r="N307" s="2">
        <f t="shared" si="63"/>
        <v>-1.5871670490586436</v>
      </c>
      <c r="O307" s="2">
        <f t="shared" si="72"/>
        <v>1.392288645206933</v>
      </c>
      <c r="P307" s="2">
        <f t="shared" si="73"/>
        <v>0.18120405324855948</v>
      </c>
      <c r="Q307" s="2">
        <f t="shared" si="74"/>
        <v>-0.81879594675144052</v>
      </c>
      <c r="R307" s="2">
        <f t="shared" si="75"/>
        <v>0.39228864520693291</v>
      </c>
      <c r="S307" s="4">
        <f t="shared" si="70"/>
        <v>1.2465753424657535</v>
      </c>
      <c r="Z307" s="10"/>
    </row>
    <row r="308" spans="1:26" x14ac:dyDescent="0.2">
      <c r="A308" s="2">
        <v>3</v>
      </c>
      <c r="B308" s="2">
        <v>0</v>
      </c>
      <c r="C308" s="2" t="s">
        <v>17</v>
      </c>
      <c r="D308" s="2">
        <v>19</v>
      </c>
      <c r="E308" s="2">
        <v>9</v>
      </c>
      <c r="F308" s="2">
        <v>3</v>
      </c>
      <c r="H308" s="2">
        <v>0.217</v>
      </c>
      <c r="I308" s="2">
        <v>0.48299999999999998</v>
      </c>
      <c r="J308" s="2">
        <v>0.69199999999999995</v>
      </c>
      <c r="K308" s="2">
        <v>0.69797687861271684</v>
      </c>
      <c r="L308" s="2">
        <f t="shared" si="62"/>
        <v>-0.35956930196509679</v>
      </c>
      <c r="M308" s="2">
        <f t="shared" si="71"/>
        <v>0.58391314250378357</v>
      </c>
      <c r="N308" s="2">
        <f t="shared" si="63"/>
        <v>-0.53800303580451514</v>
      </c>
      <c r="O308" s="2">
        <f t="shared" si="72"/>
        <v>1.3668199504775378</v>
      </c>
      <c r="P308" s="2">
        <f t="shared" si="73"/>
        <v>0.51738525730180795</v>
      </c>
      <c r="Q308" s="2">
        <f t="shared" si="74"/>
        <v>-0.48261474269819199</v>
      </c>
      <c r="R308" s="2">
        <f t="shared" si="75"/>
        <v>0.36681995047753779</v>
      </c>
      <c r="S308" s="4">
        <f t="shared" si="70"/>
        <v>-0.30202312138728321</v>
      </c>
      <c r="Z308" s="11"/>
    </row>
    <row r="309" spans="1:26" x14ac:dyDescent="0.2">
      <c r="A309" s="2">
        <v>3</v>
      </c>
      <c r="B309" s="2">
        <v>0</v>
      </c>
      <c r="C309" s="2" t="s">
        <v>17</v>
      </c>
      <c r="D309" s="2">
        <v>19</v>
      </c>
      <c r="E309" s="2">
        <v>10</v>
      </c>
      <c r="F309" s="2">
        <v>3</v>
      </c>
      <c r="H309" s="2">
        <v>0.374</v>
      </c>
      <c r="I309" s="2">
        <v>3.0000000000000001E-3</v>
      </c>
      <c r="J309" s="2">
        <v>0.46800000000000003</v>
      </c>
      <c r="K309" s="2">
        <v>6.41025641025641E-3</v>
      </c>
      <c r="L309" s="2">
        <f t="shared" si="62"/>
        <v>-5.0498560072495371</v>
      </c>
      <c r="M309" s="2">
        <f xml:space="preserve"> AVERAGE(H309/G$312, H309/G$313, H309/G$314, H309/G$315, H309/G$316, H309/G$317, H309/G$318, H309/G$320, H309/G$319, H309/G$321, H309/G$322, H309/G$323)</f>
        <v>1.0063756465272584</v>
      </c>
      <c r="N309" s="2">
        <f>LN(M309)</f>
        <v>6.355408069557378E-3</v>
      </c>
      <c r="O309" s="2">
        <f t="shared" si="72"/>
        <v>8.4895649097983718E-3</v>
      </c>
      <c r="P309" s="2">
        <f t="shared" si="73"/>
        <v>0.89171468309159541</v>
      </c>
      <c r="Q309" s="2">
        <f t="shared" si="74"/>
        <v>-0.10828531690840464</v>
      </c>
      <c r="R309" s="2">
        <f t="shared" si="75"/>
        <v>-0.99151043509020165</v>
      </c>
      <c r="S309" s="4">
        <f t="shared" si="70"/>
        <v>-0.99358974358974361</v>
      </c>
      <c r="Z309" s="11"/>
    </row>
    <row r="310" spans="1:26" x14ac:dyDescent="0.2">
      <c r="A310" s="2">
        <v>3</v>
      </c>
      <c r="B310" s="2">
        <v>0</v>
      </c>
      <c r="C310" s="2" t="s">
        <v>17</v>
      </c>
      <c r="D310" s="2">
        <v>20</v>
      </c>
      <c r="E310" s="2">
        <v>9</v>
      </c>
      <c r="F310" s="2">
        <v>3</v>
      </c>
      <c r="H310" s="2">
        <v>0.34699999999999998</v>
      </c>
      <c r="I310" s="2">
        <v>0.47899999999999998</v>
      </c>
      <c r="J310" s="2">
        <v>0.57899999999999996</v>
      </c>
      <c r="K310" s="2">
        <v>0.82728842832469773</v>
      </c>
      <c r="L310" s="2">
        <f t="shared" si="62"/>
        <v>-0.18960188016208004</v>
      </c>
      <c r="M310" s="2">
        <f t="shared" si="71"/>
        <v>0.93372285921111953</v>
      </c>
      <c r="N310" s="2">
        <f t="shared" si="63"/>
        <v>-6.8575609398115273E-2</v>
      </c>
      <c r="O310" s="2">
        <f t="shared" si="72"/>
        <v>1.3555005305978065</v>
      </c>
      <c r="P310" s="2">
        <f t="shared" si="73"/>
        <v>0.82733955891118605</v>
      </c>
      <c r="Q310" s="2">
        <f t="shared" si="74"/>
        <v>-0.17266044108881398</v>
      </c>
      <c r="R310" s="2">
        <f t="shared" si="75"/>
        <v>0.35550053059780662</v>
      </c>
      <c r="S310" s="4">
        <f t="shared" si="70"/>
        <v>-0.17271157167530221</v>
      </c>
      <c r="Z310" s="11"/>
    </row>
    <row r="311" spans="1:26" x14ac:dyDescent="0.2">
      <c r="A311" s="2">
        <v>3</v>
      </c>
      <c r="B311" s="2">
        <v>0</v>
      </c>
      <c r="C311" s="2" t="s">
        <v>17</v>
      </c>
      <c r="D311" s="2">
        <v>20</v>
      </c>
      <c r="E311" s="2">
        <v>10</v>
      </c>
      <c r="F311" s="2">
        <v>3</v>
      </c>
      <c r="H311" s="2">
        <v>6.0000000000000001E-3</v>
      </c>
      <c r="I311" s="2">
        <v>4.0000000000000001E-3</v>
      </c>
      <c r="J311" s="2">
        <v>1.7000000000000001E-2</v>
      </c>
      <c r="K311" s="2">
        <v>0.23529411764705879</v>
      </c>
      <c r="L311" s="2">
        <f t="shared" si="62"/>
        <v>-1.4469189829363256</v>
      </c>
      <c r="M311" s="2">
        <f t="shared" si="71"/>
        <v>1.6145063848030886E-2</v>
      </c>
      <c r="N311" s="2">
        <f t="shared" si="63"/>
        <v>-4.126140920116919</v>
      </c>
      <c r="O311" s="2">
        <f t="shared" si="72"/>
        <v>1.1319419879731162E-2</v>
      </c>
      <c r="P311" s="2">
        <f t="shared" si="73"/>
        <v>1.4305583151202065E-2</v>
      </c>
      <c r="Q311" s="2">
        <f t="shared" si="74"/>
        <v>-0.98569441684879788</v>
      </c>
      <c r="R311" s="2">
        <f t="shared" si="75"/>
        <v>-0.98868058012026883</v>
      </c>
      <c r="S311" s="4">
        <f t="shared" si="70"/>
        <v>-0.76470588235294124</v>
      </c>
      <c r="Z311" s="11"/>
    </row>
    <row r="312" spans="1:26" x14ac:dyDescent="0.2">
      <c r="A312" s="2">
        <v>3</v>
      </c>
      <c r="B312" s="2">
        <v>0</v>
      </c>
      <c r="C312" s="2" t="s">
        <v>18</v>
      </c>
      <c r="D312" s="2">
        <v>0</v>
      </c>
      <c r="E312" s="2">
        <v>0</v>
      </c>
      <c r="F312" s="2">
        <v>3</v>
      </c>
      <c r="G312" s="2">
        <v>0.33100000000000002</v>
      </c>
      <c r="Z312" s="12"/>
    </row>
    <row r="313" spans="1:26" x14ac:dyDescent="0.2">
      <c r="A313" s="2">
        <v>3</v>
      </c>
      <c r="B313" s="2">
        <v>0</v>
      </c>
      <c r="C313" s="2" t="s">
        <v>18</v>
      </c>
      <c r="D313" s="2">
        <v>0</v>
      </c>
      <c r="E313" s="2">
        <v>0</v>
      </c>
      <c r="F313" s="2">
        <v>6</v>
      </c>
      <c r="G313" s="2">
        <v>0.27700000000000002</v>
      </c>
      <c r="Z313" s="12"/>
    </row>
    <row r="314" spans="1:26" x14ac:dyDescent="0.2">
      <c r="A314" s="2">
        <v>3</v>
      </c>
      <c r="B314" s="2">
        <v>0</v>
      </c>
      <c r="C314" s="2" t="s">
        <v>18</v>
      </c>
      <c r="D314" s="2">
        <v>0</v>
      </c>
      <c r="E314" s="2">
        <v>0</v>
      </c>
      <c r="F314" s="2">
        <v>9</v>
      </c>
      <c r="G314" s="2">
        <v>0.40600000000000003</v>
      </c>
      <c r="Z314" s="12"/>
    </row>
    <row r="315" spans="1:26" x14ac:dyDescent="0.2">
      <c r="A315" s="2">
        <v>3</v>
      </c>
      <c r="B315" s="2">
        <v>0</v>
      </c>
      <c r="C315" s="2" t="s">
        <v>18</v>
      </c>
      <c r="D315" s="2">
        <v>0</v>
      </c>
      <c r="E315" s="2">
        <v>0</v>
      </c>
      <c r="F315" s="2">
        <v>12</v>
      </c>
      <c r="G315" s="2">
        <v>0.76900000000000002</v>
      </c>
      <c r="Z315" s="12"/>
    </row>
    <row r="316" spans="1:26" x14ac:dyDescent="0.2">
      <c r="A316" s="2">
        <v>3</v>
      </c>
      <c r="B316" s="2">
        <v>0</v>
      </c>
      <c r="C316" s="2" t="s">
        <v>18</v>
      </c>
      <c r="D316" s="2">
        <v>0</v>
      </c>
      <c r="E316" s="2">
        <v>0</v>
      </c>
      <c r="F316" s="2">
        <v>15</v>
      </c>
      <c r="G316" s="2">
        <v>0.60899999999999999</v>
      </c>
      <c r="Z316" s="12"/>
    </row>
    <row r="317" spans="1:26" x14ac:dyDescent="0.2">
      <c r="A317" s="2">
        <v>3</v>
      </c>
      <c r="B317" s="2">
        <v>0</v>
      </c>
      <c r="C317" s="2" t="s">
        <v>18</v>
      </c>
      <c r="D317" s="2">
        <v>0</v>
      </c>
      <c r="E317" s="2">
        <v>0</v>
      </c>
      <c r="F317" s="2">
        <v>18</v>
      </c>
      <c r="G317" s="2">
        <v>0.374</v>
      </c>
      <c r="Z317" s="12"/>
    </row>
    <row r="318" spans="1:26" x14ac:dyDescent="0.2">
      <c r="A318" s="2">
        <v>3</v>
      </c>
      <c r="B318" s="2">
        <v>0</v>
      </c>
      <c r="C318" s="2" t="s">
        <v>18</v>
      </c>
      <c r="D318" s="2">
        <v>0</v>
      </c>
      <c r="E318" s="2">
        <v>0</v>
      </c>
      <c r="F318" s="2">
        <v>21</v>
      </c>
      <c r="G318" s="2">
        <v>0.24</v>
      </c>
      <c r="Z318" s="12"/>
    </row>
    <row r="319" spans="1:26" x14ac:dyDescent="0.2">
      <c r="A319" s="2">
        <v>3</v>
      </c>
      <c r="B319" s="2">
        <v>0</v>
      </c>
      <c r="C319" s="2" t="s">
        <v>18</v>
      </c>
      <c r="D319" s="2">
        <v>0</v>
      </c>
      <c r="E319" s="2">
        <v>0</v>
      </c>
      <c r="F319" s="2">
        <v>24</v>
      </c>
      <c r="G319" s="2">
        <v>0.34799999999999998</v>
      </c>
      <c r="Z319" s="12"/>
    </row>
    <row r="320" spans="1:26" x14ac:dyDescent="0.2">
      <c r="A320" s="2">
        <v>3</v>
      </c>
      <c r="B320" s="2">
        <v>0</v>
      </c>
      <c r="C320" s="2" t="s">
        <v>18</v>
      </c>
      <c r="D320" s="2">
        <v>0</v>
      </c>
      <c r="E320" s="2">
        <v>0</v>
      </c>
      <c r="F320" s="2">
        <v>27</v>
      </c>
      <c r="G320" s="2">
        <v>0.42599999999999999</v>
      </c>
      <c r="Z320" s="12"/>
    </row>
    <row r="321" spans="1:27" x14ac:dyDescent="0.2">
      <c r="A321" s="2">
        <v>3</v>
      </c>
      <c r="B321" s="2">
        <v>0</v>
      </c>
      <c r="C321" s="2" t="s">
        <v>18</v>
      </c>
      <c r="D321" s="2">
        <v>0</v>
      </c>
      <c r="E321" s="2">
        <v>0</v>
      </c>
      <c r="F321" s="2">
        <v>30</v>
      </c>
      <c r="G321" s="2">
        <v>0.48699999999999999</v>
      </c>
      <c r="Z321" s="12"/>
    </row>
    <row r="322" spans="1:27" x14ac:dyDescent="0.2">
      <c r="A322" s="2">
        <v>3</v>
      </c>
      <c r="B322" s="2">
        <v>0</v>
      </c>
      <c r="C322" s="2" t="s">
        <v>18</v>
      </c>
      <c r="D322" s="2">
        <v>0</v>
      </c>
      <c r="E322" s="2">
        <v>0</v>
      </c>
      <c r="F322" s="2">
        <v>33</v>
      </c>
      <c r="G322" s="2">
        <v>0.53100000000000003</v>
      </c>
      <c r="Z322" s="12"/>
    </row>
    <row r="323" spans="1:27" x14ac:dyDescent="0.2">
      <c r="A323" s="2">
        <v>3</v>
      </c>
      <c r="B323" s="2">
        <v>0</v>
      </c>
      <c r="C323" s="2" t="s">
        <v>18</v>
      </c>
      <c r="D323" s="2">
        <v>0</v>
      </c>
      <c r="E323" s="2">
        <v>0</v>
      </c>
      <c r="F323" s="2">
        <v>36</v>
      </c>
      <c r="G323" s="2">
        <v>0.23499999999999999</v>
      </c>
      <c r="Z323" s="12"/>
    </row>
    <row r="324" spans="1:27" x14ac:dyDescent="0.2">
      <c r="A324" s="2">
        <v>3</v>
      </c>
      <c r="B324" s="2">
        <v>0</v>
      </c>
      <c r="C324" s="2" t="s">
        <v>19</v>
      </c>
      <c r="D324" s="2">
        <v>1</v>
      </c>
      <c r="E324" s="2">
        <v>8</v>
      </c>
      <c r="F324" s="2">
        <v>3</v>
      </c>
      <c r="H324" s="2">
        <v>5.0000000000000001E-3</v>
      </c>
      <c r="I324" s="2">
        <v>0.27300000000000002</v>
      </c>
      <c r="J324" s="2">
        <v>0.29899999999999999</v>
      </c>
      <c r="K324" s="2">
        <v>0.91304347826086962</v>
      </c>
      <c r="L324" s="2">
        <f t="shared" ref="L324:L385" si="76">LN(K324)</f>
        <v>-9.0971778205726633E-2</v>
      </c>
      <c r="M324" s="2">
        <f t="shared" ref="M324:M355" si="77" xml:space="preserve"> AVERAGE(H324/G$312, H324/G$313, H324/G$314, H324/G$315, H324/G$316, H324/G$317, H324/G$318, H324/G$320, H324/G$319, H324/G$321, H324/G$322, H324/G$323)</f>
        <v>1.3454219873359069E-2</v>
      </c>
      <c r="N324" s="2">
        <f t="shared" ref="N324:N385" si="78">LN(M324)</f>
        <v>-4.3084624769108739</v>
      </c>
      <c r="O324" s="2">
        <f t="shared" ref="O324:O355" si="79">I324/AVERAGE(J$298:J$311,J$324:J$445)</f>
        <v>0.77255040679165188</v>
      </c>
      <c r="P324" s="2">
        <f t="shared" ref="P324:P355" si="80">H324/AVERAGE(G$312:G$323)</f>
        <v>1.1921319292668387E-2</v>
      </c>
      <c r="Q324" s="2">
        <f t="shared" ref="Q324:Q355" si="81">(H324 - AVERAGE(G$312:G$323))/AVERAGE(G$312:G$323)</f>
        <v>-0.98807868070733162</v>
      </c>
      <c r="R324" s="2">
        <f t="shared" ref="R324:R355" si="82">(I324-AVERAGE(J$298:J$311,J$324:J$445))/AVERAGE(J$298:J$311,J$324:J$445)</f>
        <v>-0.22744959320834812</v>
      </c>
      <c r="S324" s="4">
        <f t="shared" ref="S324:S330" si="83">(I324-J324)/J324</f>
        <v>-8.6956521739130335E-2</v>
      </c>
      <c r="Z324" s="11"/>
    </row>
    <row r="325" spans="1:27" x14ac:dyDescent="0.2">
      <c r="A325" s="2">
        <v>3</v>
      </c>
      <c r="B325" s="2">
        <v>0</v>
      </c>
      <c r="C325" s="2" t="s">
        <v>19</v>
      </c>
      <c r="D325" s="2">
        <v>1</v>
      </c>
      <c r="E325" s="2">
        <v>9</v>
      </c>
      <c r="F325" s="2">
        <v>3</v>
      </c>
      <c r="H325" s="2">
        <v>0.54800000000000004</v>
      </c>
      <c r="I325" s="2">
        <v>0.17399999999999999</v>
      </c>
      <c r="J325" s="2">
        <v>0.30599999999999999</v>
      </c>
      <c r="K325" s="2">
        <v>0.56862745098039214</v>
      </c>
      <c r="L325" s="2">
        <f t="shared" si="76"/>
        <v>-0.5645298027378518</v>
      </c>
      <c r="M325" s="2">
        <f t="shared" si="77"/>
        <v>1.4745824981201541</v>
      </c>
      <c r="N325" s="2">
        <f t="shared" si="78"/>
        <v>0.388374897603041</v>
      </c>
      <c r="O325" s="2">
        <f t="shared" si="79"/>
        <v>0.49239476476830552</v>
      </c>
      <c r="P325" s="2">
        <f t="shared" si="80"/>
        <v>1.3065765944764554</v>
      </c>
      <c r="Q325" s="2">
        <f t="shared" si="81"/>
        <v>0.30657659447645536</v>
      </c>
      <c r="R325" s="2">
        <f t="shared" si="82"/>
        <v>-0.50760523523169443</v>
      </c>
      <c r="S325" s="4">
        <f t="shared" si="83"/>
        <v>-0.43137254901960786</v>
      </c>
      <c r="Z325" s="11"/>
    </row>
    <row r="326" spans="1:27" x14ac:dyDescent="0.2">
      <c r="A326" s="2">
        <v>3</v>
      </c>
      <c r="B326" s="2">
        <v>0</v>
      </c>
      <c r="C326" s="2" t="s">
        <v>19</v>
      </c>
      <c r="D326" s="2">
        <v>1</v>
      </c>
      <c r="E326" s="2">
        <v>10</v>
      </c>
      <c r="F326" s="2">
        <v>3</v>
      </c>
      <c r="H326" s="2">
        <v>0.308</v>
      </c>
      <c r="I326" s="2">
        <v>0.32</v>
      </c>
      <c r="J326" s="2">
        <v>0.35799999999999998</v>
      </c>
      <c r="K326" s="2">
        <v>0.89385474860335201</v>
      </c>
      <c r="L326" s="2">
        <f t="shared" si="76"/>
        <v>-0.11221199060692801</v>
      </c>
      <c r="M326" s="2">
        <f t="shared" si="77"/>
        <v>0.82877994419891865</v>
      </c>
      <c r="N326" s="2">
        <f t="shared" si="78"/>
        <v>-0.18780060637140014</v>
      </c>
      <c r="O326" s="2">
        <f t="shared" si="79"/>
        <v>0.90555359037849303</v>
      </c>
      <c r="P326" s="2">
        <f t="shared" si="80"/>
        <v>0.73435326842837267</v>
      </c>
      <c r="Q326" s="2">
        <f t="shared" si="81"/>
        <v>-0.26564673157162738</v>
      </c>
      <c r="R326" s="2">
        <f t="shared" si="82"/>
        <v>-9.4446409621507008E-2</v>
      </c>
      <c r="S326" s="4">
        <f t="shared" si="83"/>
        <v>-0.10614525139664799</v>
      </c>
      <c r="Z326" s="11"/>
      <c r="AA326" s="13"/>
    </row>
    <row r="327" spans="1:27" x14ac:dyDescent="0.2">
      <c r="A327" s="2">
        <v>3</v>
      </c>
      <c r="B327" s="2">
        <v>0</v>
      </c>
      <c r="C327" s="2" t="s">
        <v>19</v>
      </c>
      <c r="D327" s="2">
        <v>4</v>
      </c>
      <c r="E327" s="2">
        <v>9</v>
      </c>
      <c r="F327" s="2">
        <v>3</v>
      </c>
      <c r="H327" s="2">
        <v>0.154</v>
      </c>
      <c r="I327" s="2">
        <v>0.58799999999999997</v>
      </c>
      <c r="J327" s="2">
        <v>0.40600000000000003</v>
      </c>
      <c r="K327" s="2">
        <v>1.4482758620689651</v>
      </c>
      <c r="L327" s="2">
        <f t="shared" si="76"/>
        <v>0.37037378829689399</v>
      </c>
      <c r="M327" s="2">
        <f t="shared" si="77"/>
        <v>0.41438997209945932</v>
      </c>
      <c r="N327" s="2">
        <f t="shared" si="78"/>
        <v>-0.88094778693134546</v>
      </c>
      <c r="O327" s="2">
        <f t="shared" si="79"/>
        <v>1.6639547223204807</v>
      </c>
      <c r="P327" s="2">
        <f t="shared" si="80"/>
        <v>0.36717663421418634</v>
      </c>
      <c r="Q327" s="2">
        <f t="shared" si="81"/>
        <v>-0.63282336578581377</v>
      </c>
      <c r="R327" s="2">
        <f t="shared" si="82"/>
        <v>0.66395472232048069</v>
      </c>
      <c r="S327" s="4">
        <f t="shared" si="83"/>
        <v>0.44827586206896536</v>
      </c>
      <c r="Z327" s="11"/>
    </row>
    <row r="328" spans="1:27" x14ac:dyDescent="0.2">
      <c r="A328" s="2">
        <v>3</v>
      </c>
      <c r="B328" s="2">
        <v>0</v>
      </c>
      <c r="C328" s="2" t="s">
        <v>19</v>
      </c>
      <c r="D328" s="2">
        <v>4</v>
      </c>
      <c r="E328" s="2">
        <v>10</v>
      </c>
      <c r="F328" s="2">
        <v>3</v>
      </c>
      <c r="H328" s="2">
        <v>6.9000000000000006E-2</v>
      </c>
      <c r="I328" s="2">
        <v>2E-3</v>
      </c>
      <c r="J328" s="2">
        <v>0.34</v>
      </c>
      <c r="K328" s="2">
        <v>5.8823529411764714E-3</v>
      </c>
      <c r="L328" s="2">
        <f t="shared" si="76"/>
        <v>-5.1357984370502621</v>
      </c>
      <c r="M328" s="2">
        <f t="shared" si="77"/>
        <v>0.18566823425235515</v>
      </c>
      <c r="N328" s="2">
        <f t="shared" si="78"/>
        <v>-1.6837938847477152</v>
      </c>
      <c r="O328" s="2">
        <f t="shared" si="79"/>
        <v>5.6597099398655809E-3</v>
      </c>
      <c r="P328" s="2">
        <f t="shared" si="80"/>
        <v>0.16451420623882376</v>
      </c>
      <c r="Q328" s="2">
        <f t="shared" si="81"/>
        <v>-0.83548579376117627</v>
      </c>
      <c r="R328" s="2">
        <f t="shared" si="82"/>
        <v>-0.99434029006013447</v>
      </c>
      <c r="S328" s="4">
        <f t="shared" si="83"/>
        <v>-0.99411764705882355</v>
      </c>
      <c r="Z328" s="11"/>
    </row>
    <row r="329" spans="1:27" x14ac:dyDescent="0.2">
      <c r="A329" s="2">
        <v>3</v>
      </c>
      <c r="B329" s="2">
        <v>0</v>
      </c>
      <c r="C329" s="2" t="s">
        <v>19</v>
      </c>
      <c r="D329" s="2">
        <v>7</v>
      </c>
      <c r="E329" s="2">
        <v>10</v>
      </c>
      <c r="F329" s="2">
        <v>3</v>
      </c>
      <c r="H329" s="2">
        <v>6.0000000000000001E-3</v>
      </c>
      <c r="I329" s="2">
        <v>0.377</v>
      </c>
      <c r="J329" s="2">
        <v>1.7999999999999999E-2</v>
      </c>
      <c r="K329" s="2">
        <v>20.94444444444445</v>
      </c>
      <c r="L329" s="2">
        <f t="shared" si="76"/>
        <v>3.0418734295518464</v>
      </c>
      <c r="M329" s="2">
        <f t="shared" si="77"/>
        <v>1.6145063848030886E-2</v>
      </c>
      <c r="N329" s="2">
        <f t="shared" si="78"/>
        <v>-4.126140920116919</v>
      </c>
      <c r="O329" s="2">
        <f t="shared" si="79"/>
        <v>1.0668553236646621</v>
      </c>
      <c r="P329" s="2">
        <f t="shared" si="80"/>
        <v>1.4305583151202065E-2</v>
      </c>
      <c r="Q329" s="2">
        <f t="shared" si="81"/>
        <v>-0.98569441684879788</v>
      </c>
      <c r="R329" s="2">
        <f t="shared" si="82"/>
        <v>6.6855323664662042E-2</v>
      </c>
      <c r="S329" s="4">
        <f t="shared" si="83"/>
        <v>19.944444444444446</v>
      </c>
      <c r="Z329" s="11"/>
    </row>
    <row r="330" spans="1:27" x14ac:dyDescent="0.2">
      <c r="A330" s="2">
        <v>3</v>
      </c>
      <c r="B330" s="2">
        <v>0</v>
      </c>
      <c r="C330" s="2" t="s">
        <v>19</v>
      </c>
      <c r="D330" s="2">
        <v>8</v>
      </c>
      <c r="E330" s="2">
        <v>6</v>
      </c>
      <c r="F330" s="2">
        <v>3</v>
      </c>
      <c r="H330" s="2">
        <v>5.5E-2</v>
      </c>
      <c r="I330" s="2">
        <v>0.432</v>
      </c>
      <c r="J330" s="2">
        <v>0.247</v>
      </c>
      <c r="K330" s="2">
        <v>1.748987854251012</v>
      </c>
      <c r="L330" s="2">
        <f t="shared" si="76"/>
        <v>0.55903725161613305</v>
      </c>
      <c r="M330" s="2">
        <f t="shared" si="77"/>
        <v>0.14799641860694976</v>
      </c>
      <c r="N330" s="2">
        <f t="shared" si="78"/>
        <v>-1.9105672041125037</v>
      </c>
      <c r="O330" s="2">
        <f t="shared" si="79"/>
        <v>1.2224973470109655</v>
      </c>
      <c r="P330" s="2">
        <f t="shared" si="80"/>
        <v>0.13113451221935227</v>
      </c>
      <c r="Q330" s="2">
        <f t="shared" si="81"/>
        <v>-0.86886548778064776</v>
      </c>
      <c r="R330" s="2">
        <f t="shared" si="82"/>
        <v>0.22249734701096549</v>
      </c>
      <c r="S330" s="4">
        <f t="shared" si="83"/>
        <v>0.74898785425101211</v>
      </c>
      <c r="Z330" s="11"/>
    </row>
    <row r="331" spans="1:27" x14ac:dyDescent="0.2">
      <c r="A331" s="2">
        <v>3</v>
      </c>
      <c r="B331" s="2">
        <v>0</v>
      </c>
      <c r="C331" s="2" t="s">
        <v>19</v>
      </c>
      <c r="D331" s="2">
        <v>8</v>
      </c>
      <c r="E331" s="2">
        <v>7</v>
      </c>
      <c r="F331" s="2">
        <v>3</v>
      </c>
      <c r="H331" s="2">
        <v>0.27100000000000002</v>
      </c>
      <c r="I331" s="2">
        <v>0.38100000000000001</v>
      </c>
      <c r="J331" s="2">
        <v>0</v>
      </c>
      <c r="L331" s="2" t="e">
        <f t="shared" si="76"/>
        <v>#NUM!</v>
      </c>
      <c r="M331" s="2">
        <f t="shared" si="77"/>
        <v>0.72921871713606157</v>
      </c>
      <c r="N331" s="2">
        <f t="shared" si="78"/>
        <v>-0.31578156846527367</v>
      </c>
      <c r="O331" s="2">
        <f t="shared" si="79"/>
        <v>1.0781747435443931</v>
      </c>
      <c r="P331" s="2">
        <f t="shared" si="80"/>
        <v>0.64613550566262667</v>
      </c>
      <c r="Q331" s="2">
        <f t="shared" si="81"/>
        <v>-0.35386449433737338</v>
      </c>
      <c r="R331" s="2">
        <f t="shared" si="82"/>
        <v>7.8174743544393216E-2</v>
      </c>
      <c r="Z331" s="11"/>
    </row>
    <row r="332" spans="1:27" x14ac:dyDescent="0.2">
      <c r="A332" s="2">
        <v>3</v>
      </c>
      <c r="B332" s="2">
        <v>0</v>
      </c>
      <c r="C332" s="2" t="s">
        <v>19</v>
      </c>
      <c r="D332" s="2">
        <v>8</v>
      </c>
      <c r="E332" s="2">
        <v>8</v>
      </c>
      <c r="F332" s="2">
        <v>3</v>
      </c>
      <c r="H332" s="2">
        <v>0.28999999999999998</v>
      </c>
      <c r="I332" s="2">
        <v>0.44900000000000001</v>
      </c>
      <c r="J332" s="2">
        <v>0.48699999999999999</v>
      </c>
      <c r="K332" s="2">
        <v>0.92197125256673518</v>
      </c>
      <c r="L332" s="2">
        <f t="shared" si="76"/>
        <v>-8.1241235340335421E-2</v>
      </c>
      <c r="M332" s="2">
        <f t="shared" si="77"/>
        <v>0.78034475265482595</v>
      </c>
      <c r="N332" s="2">
        <f t="shared" si="78"/>
        <v>-0.24801946636445496</v>
      </c>
      <c r="O332" s="2">
        <f t="shared" si="79"/>
        <v>1.270604881499823</v>
      </c>
      <c r="P332" s="2">
        <f t="shared" si="80"/>
        <v>0.69143651897476643</v>
      </c>
      <c r="Q332" s="2">
        <f t="shared" si="81"/>
        <v>-0.30856348102523357</v>
      </c>
      <c r="R332" s="2">
        <f t="shared" si="82"/>
        <v>0.27060488149982298</v>
      </c>
      <c r="S332" s="4">
        <f t="shared" ref="S332:S348" si="84">(I332-J332)/J332</f>
        <v>-7.802874743326485E-2</v>
      </c>
      <c r="Z332" s="11"/>
    </row>
    <row r="333" spans="1:27" x14ac:dyDescent="0.2">
      <c r="A333" s="2">
        <v>3</v>
      </c>
      <c r="B333" s="2">
        <v>0</v>
      </c>
      <c r="C333" s="2" t="s">
        <v>19</v>
      </c>
      <c r="D333" s="2">
        <v>8</v>
      </c>
      <c r="E333" s="2">
        <v>9</v>
      </c>
      <c r="F333" s="2">
        <v>3</v>
      </c>
      <c r="H333" s="2">
        <v>0.21099999999999999</v>
      </c>
      <c r="I333" s="2">
        <v>4.2999999999999997E-2</v>
      </c>
      <c r="J333" s="2">
        <v>0.50600000000000001</v>
      </c>
      <c r="K333" s="2">
        <v>8.4980237154150193E-2</v>
      </c>
      <c r="L333" s="2">
        <f t="shared" si="76"/>
        <v>-2.4653365535939034</v>
      </c>
      <c r="M333" s="2">
        <f t="shared" si="77"/>
        <v>0.56776807865575274</v>
      </c>
      <c r="N333" s="2">
        <f t="shared" si="78"/>
        <v>-0.56604225586890811</v>
      </c>
      <c r="O333" s="2">
        <f t="shared" si="79"/>
        <v>0.12168376370710998</v>
      </c>
      <c r="P333" s="2">
        <f t="shared" si="80"/>
        <v>0.50307967415060595</v>
      </c>
      <c r="Q333" s="2">
        <f t="shared" si="81"/>
        <v>-0.49692032584939405</v>
      </c>
      <c r="R333" s="2">
        <f t="shared" si="82"/>
        <v>-0.87831623629289002</v>
      </c>
      <c r="S333" s="4">
        <f t="shared" si="84"/>
        <v>-0.91501976284584985</v>
      </c>
      <c r="Z333" s="11"/>
    </row>
    <row r="334" spans="1:27" x14ac:dyDescent="0.2">
      <c r="A334" s="2">
        <v>3</v>
      </c>
      <c r="B334" s="2">
        <v>0</v>
      </c>
      <c r="C334" s="2" t="s">
        <v>19</v>
      </c>
      <c r="D334" s="2">
        <v>8</v>
      </c>
      <c r="E334" s="2">
        <v>10</v>
      </c>
      <c r="F334" s="2">
        <v>3</v>
      </c>
      <c r="H334" s="2">
        <v>0.36</v>
      </c>
      <c r="I334" s="2">
        <v>0.223</v>
      </c>
      <c r="J334" s="2">
        <v>0.70099999999999996</v>
      </c>
      <c r="K334" s="2">
        <v>0.31811697574893011</v>
      </c>
      <c r="L334" s="2">
        <f t="shared" si="76"/>
        <v>-1.1453361155744712</v>
      </c>
      <c r="M334" s="2">
        <f t="shared" si="77"/>
        <v>0.96870383088185286</v>
      </c>
      <c r="N334" s="2">
        <f t="shared" si="78"/>
        <v>-3.1796357894819043E-2</v>
      </c>
      <c r="O334" s="2">
        <f t="shared" si="79"/>
        <v>0.63105765829501226</v>
      </c>
      <c r="P334" s="2">
        <f t="shared" si="80"/>
        <v>0.8583349890721238</v>
      </c>
      <c r="Q334" s="2">
        <f t="shared" si="81"/>
        <v>-0.14166501092787614</v>
      </c>
      <c r="R334" s="2">
        <f t="shared" si="82"/>
        <v>-0.36894234170498769</v>
      </c>
      <c r="S334" s="4">
        <f t="shared" si="84"/>
        <v>-0.68188302425106995</v>
      </c>
      <c r="Z334" s="11"/>
    </row>
    <row r="335" spans="1:27" x14ac:dyDescent="0.2">
      <c r="A335" s="2">
        <v>3</v>
      </c>
      <c r="B335" s="2">
        <v>0</v>
      </c>
      <c r="C335" s="2" t="s">
        <v>19</v>
      </c>
      <c r="D335" s="2">
        <v>11</v>
      </c>
      <c r="E335" s="2">
        <v>14</v>
      </c>
      <c r="F335" s="2">
        <v>3</v>
      </c>
      <c r="H335" s="2">
        <v>1.0999999999999999E-2</v>
      </c>
      <c r="I335" s="2">
        <v>0.39700000000000002</v>
      </c>
      <c r="J335" s="2">
        <v>0.32700000000000001</v>
      </c>
      <c r="K335" s="2">
        <v>1.214067278287462</v>
      </c>
      <c r="L335" s="2">
        <f t="shared" si="76"/>
        <v>0.19397610978993718</v>
      </c>
      <c r="M335" s="2">
        <f t="shared" si="77"/>
        <v>2.9599283721389952E-2</v>
      </c>
      <c r="N335" s="2">
        <f t="shared" si="78"/>
        <v>-3.5200051165466042</v>
      </c>
      <c r="O335" s="2">
        <f t="shared" si="79"/>
        <v>1.1234524230633178</v>
      </c>
      <c r="P335" s="2">
        <f t="shared" si="80"/>
        <v>2.6226902443870451E-2</v>
      </c>
      <c r="Q335" s="2">
        <f t="shared" si="81"/>
        <v>-0.97377309755612951</v>
      </c>
      <c r="R335" s="2">
        <f t="shared" si="82"/>
        <v>0.1234524230633179</v>
      </c>
      <c r="S335" s="4">
        <f t="shared" si="84"/>
        <v>0.21406727828746178</v>
      </c>
      <c r="Z335" s="11"/>
    </row>
    <row r="336" spans="1:27" x14ac:dyDescent="0.2">
      <c r="A336" s="2">
        <v>3</v>
      </c>
      <c r="B336" s="2">
        <v>0</v>
      </c>
      <c r="C336" s="2" t="s">
        <v>19</v>
      </c>
      <c r="D336" s="2">
        <v>18</v>
      </c>
      <c r="E336" s="2">
        <v>6</v>
      </c>
      <c r="F336" s="2">
        <v>3</v>
      </c>
      <c r="H336" s="2">
        <v>0.32200000000000001</v>
      </c>
      <c r="I336" s="2">
        <v>0.32100000000000001</v>
      </c>
      <c r="J336" s="2">
        <v>3.0000000000000001E-3</v>
      </c>
      <c r="K336" s="2">
        <v>107</v>
      </c>
      <c r="L336" s="2">
        <f t="shared" si="76"/>
        <v>4.6728288344619058</v>
      </c>
      <c r="M336" s="2">
        <f t="shared" si="77"/>
        <v>0.8664517598443241</v>
      </c>
      <c r="N336" s="2">
        <f t="shared" si="78"/>
        <v>-0.14334884380056623</v>
      </c>
      <c r="O336" s="2">
        <f t="shared" si="79"/>
        <v>0.90838344534842574</v>
      </c>
      <c r="P336" s="2">
        <f t="shared" si="80"/>
        <v>0.76773296244784417</v>
      </c>
      <c r="Q336" s="2">
        <f t="shared" si="81"/>
        <v>-0.23226703755215583</v>
      </c>
      <c r="R336" s="2">
        <f t="shared" si="82"/>
        <v>-9.1616554651574214E-2</v>
      </c>
      <c r="S336" s="4">
        <f t="shared" si="84"/>
        <v>106</v>
      </c>
      <c r="Z336" s="11"/>
    </row>
    <row r="337" spans="1:26" x14ac:dyDescent="0.2">
      <c r="A337" s="2">
        <v>3</v>
      </c>
      <c r="B337" s="2">
        <v>0</v>
      </c>
      <c r="C337" s="2" t="s">
        <v>19</v>
      </c>
      <c r="D337" s="2">
        <v>18</v>
      </c>
      <c r="E337" s="2">
        <v>7</v>
      </c>
      <c r="F337" s="2">
        <v>3</v>
      </c>
      <c r="H337" s="2">
        <v>0.26900000000000002</v>
      </c>
      <c r="I337" s="2">
        <v>0.318</v>
      </c>
      <c r="J337" s="2">
        <v>0.313</v>
      </c>
      <c r="K337" s="2">
        <v>1.015974440894569</v>
      </c>
      <c r="L337" s="2">
        <f t="shared" si="76"/>
        <v>1.5848192240023932E-2</v>
      </c>
      <c r="M337" s="2">
        <f t="shared" si="77"/>
        <v>0.72383702918671788</v>
      </c>
      <c r="N337" s="2">
        <f t="shared" si="78"/>
        <v>-0.32318900974313552</v>
      </c>
      <c r="O337" s="2">
        <f t="shared" si="79"/>
        <v>0.89989388043862739</v>
      </c>
      <c r="P337" s="2">
        <f t="shared" si="80"/>
        <v>0.6413669779455593</v>
      </c>
      <c r="Q337" s="2">
        <f t="shared" si="81"/>
        <v>-0.35863302205444075</v>
      </c>
      <c r="R337" s="2">
        <f t="shared" si="82"/>
        <v>-0.10010611956137259</v>
      </c>
      <c r="S337" s="4">
        <f t="shared" si="84"/>
        <v>1.5974440894568703E-2</v>
      </c>
      <c r="Z337" s="11"/>
    </row>
    <row r="338" spans="1:26" x14ac:dyDescent="0.2">
      <c r="A338" s="2">
        <v>3</v>
      </c>
      <c r="B338" s="2">
        <v>0</v>
      </c>
      <c r="C338" s="2" t="s">
        <v>19</v>
      </c>
      <c r="D338" s="2">
        <v>18</v>
      </c>
      <c r="E338" s="2">
        <v>8</v>
      </c>
      <c r="F338" s="2">
        <v>3</v>
      </c>
      <c r="H338" s="2">
        <v>0.27900000000000003</v>
      </c>
      <c r="I338" s="2">
        <v>0.41499999999999998</v>
      </c>
      <c r="J338" s="2">
        <v>2E-3</v>
      </c>
      <c r="K338" s="2">
        <v>207.5</v>
      </c>
      <c r="L338" s="2">
        <f t="shared" si="76"/>
        <v>5.3351313396707534</v>
      </c>
      <c r="M338" s="2">
        <f t="shared" si="77"/>
        <v>0.75074546893343619</v>
      </c>
      <c r="N338" s="2">
        <f t="shared" si="78"/>
        <v>-0.28668860752360881</v>
      </c>
      <c r="O338" s="2">
        <f t="shared" si="79"/>
        <v>1.1743898125221079</v>
      </c>
      <c r="P338" s="2">
        <f t="shared" si="80"/>
        <v>0.66520961653089605</v>
      </c>
      <c r="Q338" s="2">
        <f t="shared" si="81"/>
        <v>-0.33479038346910395</v>
      </c>
      <c r="R338" s="2">
        <f t="shared" si="82"/>
        <v>0.17438981252210803</v>
      </c>
      <c r="S338" s="4">
        <f t="shared" si="84"/>
        <v>206.49999999999997</v>
      </c>
      <c r="Z338" s="11"/>
    </row>
    <row r="339" spans="1:26" x14ac:dyDescent="0.2">
      <c r="A339" s="2">
        <v>3</v>
      </c>
      <c r="B339" s="2">
        <v>0</v>
      </c>
      <c r="C339" s="2" t="s">
        <v>19</v>
      </c>
      <c r="D339" s="2">
        <v>18</v>
      </c>
      <c r="E339" s="2">
        <v>9</v>
      </c>
      <c r="F339" s="2">
        <v>3</v>
      </c>
      <c r="H339" s="2">
        <v>0.34599999999999997</v>
      </c>
      <c r="I339" s="2">
        <v>0.38900000000000001</v>
      </c>
      <c r="J339" s="2">
        <v>4.0000000000000001E-3</v>
      </c>
      <c r="K339" s="2">
        <v>97.25</v>
      </c>
      <c r="L339" s="2">
        <f t="shared" si="76"/>
        <v>4.577284982498556</v>
      </c>
      <c r="M339" s="2">
        <f t="shared" si="77"/>
        <v>0.93103201523644741</v>
      </c>
      <c r="N339" s="2">
        <f t="shared" si="78"/>
        <v>-7.1461614287250536E-2</v>
      </c>
      <c r="O339" s="2">
        <f t="shared" si="79"/>
        <v>1.1008135833038555</v>
      </c>
      <c r="P339" s="2">
        <f t="shared" si="80"/>
        <v>0.8249552950526523</v>
      </c>
      <c r="Q339" s="2">
        <f t="shared" si="81"/>
        <v>-0.17504470494734767</v>
      </c>
      <c r="R339" s="2">
        <f t="shared" si="82"/>
        <v>0.10081358330385555</v>
      </c>
      <c r="S339" s="4">
        <f t="shared" si="84"/>
        <v>96.25</v>
      </c>
      <c r="Z339" s="11"/>
    </row>
    <row r="340" spans="1:26" x14ac:dyDescent="0.2">
      <c r="A340" s="2">
        <v>3</v>
      </c>
      <c r="B340" s="2">
        <v>0</v>
      </c>
      <c r="C340" s="2" t="s">
        <v>19</v>
      </c>
      <c r="D340" s="2">
        <v>18</v>
      </c>
      <c r="E340" s="2">
        <v>10</v>
      </c>
      <c r="F340" s="2">
        <v>3</v>
      </c>
      <c r="H340" s="2">
        <v>0.252</v>
      </c>
      <c r="I340" s="2">
        <v>5.8000000000000003E-2</v>
      </c>
      <c r="J340" s="2">
        <v>0.49199999999999999</v>
      </c>
      <c r="K340" s="2">
        <v>0.11788617886178859</v>
      </c>
      <c r="L340" s="2">
        <f t="shared" si="76"/>
        <v>-2.1380357059458892</v>
      </c>
      <c r="M340" s="2">
        <f t="shared" si="77"/>
        <v>0.67809268161729708</v>
      </c>
      <c r="N340" s="2">
        <f t="shared" si="78"/>
        <v>-0.38847130183355133</v>
      </c>
      <c r="O340" s="2">
        <f t="shared" si="79"/>
        <v>0.16413158825610186</v>
      </c>
      <c r="P340" s="2">
        <f t="shared" si="80"/>
        <v>0.60083449235048669</v>
      </c>
      <c r="Q340" s="2">
        <f t="shared" si="81"/>
        <v>-0.39916550764951325</v>
      </c>
      <c r="R340" s="2">
        <f t="shared" si="82"/>
        <v>-0.83586841174389814</v>
      </c>
      <c r="S340" s="4">
        <f t="shared" si="84"/>
        <v>-0.88211382113821135</v>
      </c>
      <c r="Z340" s="11"/>
    </row>
    <row r="341" spans="1:26" x14ac:dyDescent="0.2">
      <c r="A341" s="2">
        <v>3</v>
      </c>
      <c r="B341" s="2">
        <v>2.3749999999836291E-2</v>
      </c>
      <c r="C341" s="2" t="s">
        <v>17</v>
      </c>
      <c r="D341" s="2">
        <v>13</v>
      </c>
      <c r="E341" s="2">
        <v>8</v>
      </c>
      <c r="F341" s="2">
        <v>3</v>
      </c>
      <c r="H341" s="2">
        <v>0.16300000000000001</v>
      </c>
      <c r="I341" s="2">
        <v>0.55000000000000004</v>
      </c>
      <c r="J341" s="2">
        <v>3.0000000000000001E-3</v>
      </c>
      <c r="K341" s="2">
        <v>183.33333333333329</v>
      </c>
      <c r="L341" s="2">
        <f t="shared" si="76"/>
        <v>5.2113059895584071</v>
      </c>
      <c r="M341" s="2">
        <f t="shared" si="77"/>
        <v>0.43860756787150573</v>
      </c>
      <c r="N341" s="2">
        <f t="shared" si="78"/>
        <v>-0.82415018853821209</v>
      </c>
      <c r="O341" s="2">
        <f t="shared" si="79"/>
        <v>1.5564202334630348</v>
      </c>
      <c r="P341" s="2">
        <f t="shared" si="80"/>
        <v>0.38863500894098946</v>
      </c>
      <c r="Q341" s="2">
        <f t="shared" si="81"/>
        <v>-0.61136499105901065</v>
      </c>
      <c r="R341" s="2">
        <f t="shared" si="82"/>
        <v>0.55642023346303493</v>
      </c>
      <c r="S341" s="4">
        <f t="shared" si="84"/>
        <v>182.33333333333334</v>
      </c>
      <c r="Z341" s="10"/>
    </row>
    <row r="342" spans="1:26" x14ac:dyDescent="0.2">
      <c r="A342" s="2">
        <v>3</v>
      </c>
      <c r="B342" s="2">
        <v>2.3900000000000001E-2</v>
      </c>
      <c r="C342" s="2" t="s">
        <v>19</v>
      </c>
      <c r="D342" s="2">
        <v>4</v>
      </c>
      <c r="E342" s="2">
        <v>8</v>
      </c>
      <c r="F342" s="2">
        <v>3</v>
      </c>
      <c r="H342" s="2">
        <v>0.152</v>
      </c>
      <c r="I342" s="2">
        <v>0.23300000000000001</v>
      </c>
      <c r="J342" s="2">
        <v>0.30399999999999999</v>
      </c>
      <c r="K342" s="2">
        <v>0.76644736842105265</v>
      </c>
      <c r="L342" s="2">
        <f t="shared" si="76"/>
        <v>-0.26598924784052108</v>
      </c>
      <c r="M342" s="2">
        <f t="shared" si="77"/>
        <v>0.4090082841501157</v>
      </c>
      <c r="N342" s="2">
        <f t="shared" si="78"/>
        <v>-0.89401986849869819</v>
      </c>
      <c r="O342" s="2">
        <f t="shared" si="79"/>
        <v>0.65935620799434025</v>
      </c>
      <c r="P342" s="2">
        <f t="shared" si="80"/>
        <v>0.36240810649711896</v>
      </c>
      <c r="Q342" s="2">
        <f t="shared" si="81"/>
        <v>-0.63759189350288115</v>
      </c>
      <c r="R342" s="2">
        <f t="shared" si="82"/>
        <v>-0.34064379200565975</v>
      </c>
      <c r="S342" s="4">
        <f t="shared" si="84"/>
        <v>-0.23355263157894732</v>
      </c>
      <c r="Z342" s="11"/>
    </row>
    <row r="343" spans="1:26" x14ac:dyDescent="0.2">
      <c r="A343" s="2">
        <v>3</v>
      </c>
      <c r="B343" s="2">
        <v>3.8300000000000001E-2</v>
      </c>
      <c r="C343" s="2" t="s">
        <v>17</v>
      </c>
      <c r="D343" s="2">
        <v>3</v>
      </c>
      <c r="E343" s="2">
        <v>7</v>
      </c>
      <c r="F343" s="2">
        <v>3</v>
      </c>
      <c r="H343" s="2">
        <v>0.34300000000000003</v>
      </c>
      <c r="I343" s="2">
        <v>0.64</v>
      </c>
      <c r="J343" s="2">
        <v>0.60899999999999999</v>
      </c>
      <c r="K343" s="2">
        <v>1.0509031198686369</v>
      </c>
      <c r="L343" s="2">
        <f t="shared" si="76"/>
        <v>4.9649908643820351E-2</v>
      </c>
      <c r="M343" s="2">
        <f t="shared" si="77"/>
        <v>0.92295948331243238</v>
      </c>
      <c r="N343" s="2">
        <f t="shared" si="78"/>
        <v>-8.016994217903442E-2</v>
      </c>
      <c r="O343" s="2">
        <f t="shared" si="79"/>
        <v>1.8111071807569861</v>
      </c>
      <c r="P343" s="2">
        <f t="shared" si="80"/>
        <v>0.81780250347705141</v>
      </c>
      <c r="Q343" s="2">
        <f t="shared" si="81"/>
        <v>-0.18219749652294856</v>
      </c>
      <c r="R343" s="2">
        <f t="shared" si="82"/>
        <v>0.81110718075698596</v>
      </c>
      <c r="S343" s="4">
        <f t="shared" si="84"/>
        <v>5.0903119868637159E-2</v>
      </c>
      <c r="Z343" s="10"/>
    </row>
    <row r="344" spans="1:26" x14ac:dyDescent="0.2">
      <c r="A344" s="2">
        <v>3</v>
      </c>
      <c r="B344" s="2">
        <v>4.1300000000000003E-2</v>
      </c>
      <c r="C344" s="2" t="s">
        <v>19</v>
      </c>
      <c r="D344" s="2">
        <v>7</v>
      </c>
      <c r="E344" s="2">
        <v>9</v>
      </c>
      <c r="F344" s="2">
        <v>3</v>
      </c>
      <c r="H344" s="2">
        <v>0.27</v>
      </c>
      <c r="I344" s="2">
        <v>0</v>
      </c>
      <c r="J344" s="2">
        <v>4.5999999999999999E-2</v>
      </c>
      <c r="K344" s="2">
        <v>0</v>
      </c>
      <c r="L344" s="2" t="e">
        <f t="shared" si="76"/>
        <v>#NUM!</v>
      </c>
      <c r="M344" s="2">
        <f t="shared" si="77"/>
        <v>0.72652787316138978</v>
      </c>
      <c r="N344" s="2">
        <f t="shared" si="78"/>
        <v>-0.31947843034659978</v>
      </c>
      <c r="O344" s="2">
        <f t="shared" si="79"/>
        <v>0</v>
      </c>
      <c r="P344" s="2">
        <f t="shared" si="80"/>
        <v>0.64375124180409293</v>
      </c>
      <c r="Q344" s="2">
        <f t="shared" si="81"/>
        <v>-0.35624875819590707</v>
      </c>
      <c r="R344" s="2">
        <f t="shared" si="82"/>
        <v>-1</v>
      </c>
      <c r="S344" s="4">
        <f t="shared" si="84"/>
        <v>-1</v>
      </c>
      <c r="Z344" s="11"/>
    </row>
    <row r="345" spans="1:26" x14ac:dyDescent="0.2">
      <c r="A345" s="2">
        <v>3</v>
      </c>
      <c r="B345" s="2">
        <v>0.22475000000008549</v>
      </c>
      <c r="C345" s="2" t="s">
        <v>19</v>
      </c>
      <c r="D345" s="2">
        <v>11</v>
      </c>
      <c r="E345" s="2">
        <v>13</v>
      </c>
      <c r="F345" s="2">
        <v>3</v>
      </c>
      <c r="H345" s="2">
        <v>0.21099999999999999</v>
      </c>
      <c r="I345" s="2">
        <v>8.8999999999999996E-2</v>
      </c>
      <c r="J345" s="2">
        <v>0.249</v>
      </c>
      <c r="K345" s="2">
        <v>0.35742971887550201</v>
      </c>
      <c r="L345" s="2">
        <f t="shared" si="76"/>
        <v>-1.0288165267325677</v>
      </c>
      <c r="M345" s="2">
        <f t="shared" si="77"/>
        <v>0.56776807865575274</v>
      </c>
      <c r="N345" s="2">
        <f t="shared" si="78"/>
        <v>-0.56604225586890811</v>
      </c>
      <c r="O345" s="2">
        <f t="shared" si="79"/>
        <v>0.25185709232401837</v>
      </c>
      <c r="P345" s="2">
        <f t="shared" si="80"/>
        <v>0.50307967415060595</v>
      </c>
      <c r="Q345" s="2">
        <f t="shared" si="81"/>
        <v>-0.49692032584939405</v>
      </c>
      <c r="R345" s="2">
        <f t="shared" si="82"/>
        <v>-0.74814290767598157</v>
      </c>
      <c r="S345" s="4">
        <f t="shared" si="84"/>
        <v>-0.64257028112449799</v>
      </c>
      <c r="Z345" s="11"/>
    </row>
    <row r="346" spans="1:26" x14ac:dyDescent="0.2">
      <c r="A346" s="2">
        <v>3</v>
      </c>
      <c r="B346" s="2">
        <v>0.39274999999997823</v>
      </c>
      <c r="C346" s="2" t="s">
        <v>17</v>
      </c>
      <c r="D346" s="2">
        <v>2</v>
      </c>
      <c r="E346" s="2">
        <v>8</v>
      </c>
      <c r="F346" s="2">
        <v>3</v>
      </c>
      <c r="H346" s="2">
        <v>0.23300000000000001</v>
      </c>
      <c r="I346" s="2">
        <v>0.33100000000000002</v>
      </c>
      <c r="J346" s="2">
        <v>0.42599999999999999</v>
      </c>
      <c r="K346" s="2">
        <v>0.77699530516431936</v>
      </c>
      <c r="L346" s="2">
        <f t="shared" si="76"/>
        <v>-0.25232097089230737</v>
      </c>
      <c r="M346" s="2">
        <f t="shared" si="77"/>
        <v>0.62696664609853259</v>
      </c>
      <c r="N346" s="2">
        <f t="shared" si="78"/>
        <v>-0.4668619357792741</v>
      </c>
      <c r="O346" s="2">
        <f t="shared" si="79"/>
        <v>0.93668199504775373</v>
      </c>
      <c r="P346" s="2">
        <f t="shared" si="80"/>
        <v>0.55553347903834682</v>
      </c>
      <c r="Q346" s="2">
        <f t="shared" si="81"/>
        <v>-0.44446652096165312</v>
      </c>
      <c r="R346" s="2">
        <f t="shared" si="82"/>
        <v>-6.3318004952246279E-2</v>
      </c>
      <c r="S346" s="4">
        <f t="shared" si="84"/>
        <v>-0.22300469483568069</v>
      </c>
      <c r="Z346" s="10"/>
    </row>
    <row r="347" spans="1:26" x14ac:dyDescent="0.2">
      <c r="A347" s="2">
        <v>3</v>
      </c>
      <c r="B347" s="2">
        <v>0.53075000000012551</v>
      </c>
      <c r="C347" s="2" t="s">
        <v>17</v>
      </c>
      <c r="D347" s="2">
        <v>20</v>
      </c>
      <c r="E347" s="2">
        <v>8</v>
      </c>
      <c r="F347" s="2">
        <v>3</v>
      </c>
      <c r="H347" s="2">
        <v>0.127</v>
      </c>
      <c r="I347" s="2">
        <v>0.48199999999999998</v>
      </c>
      <c r="J347" s="2">
        <v>2E-3</v>
      </c>
      <c r="K347" s="2">
        <v>241</v>
      </c>
      <c r="L347" s="2">
        <f t="shared" si="76"/>
        <v>5.4847969334906548</v>
      </c>
      <c r="M347" s="2">
        <f t="shared" si="77"/>
        <v>0.34173718478332038</v>
      </c>
      <c r="N347" s="2">
        <f t="shared" si="78"/>
        <v>-1.0737133028863832</v>
      </c>
      <c r="O347" s="2">
        <f t="shared" si="79"/>
        <v>1.363990095507605</v>
      </c>
      <c r="P347" s="2">
        <f t="shared" si="80"/>
        <v>0.30280151003377703</v>
      </c>
      <c r="Q347" s="2">
        <f t="shared" si="81"/>
        <v>-0.69719848996622291</v>
      </c>
      <c r="R347" s="2">
        <f t="shared" si="82"/>
        <v>0.36399009550760497</v>
      </c>
      <c r="S347" s="4">
        <f t="shared" si="84"/>
        <v>240</v>
      </c>
      <c r="Z347" s="11"/>
    </row>
    <row r="348" spans="1:26" x14ac:dyDescent="0.2">
      <c r="A348" s="2">
        <v>3</v>
      </c>
      <c r="B348" s="2">
        <v>0.64200000000005275</v>
      </c>
      <c r="C348" s="2" t="s">
        <v>19</v>
      </c>
      <c r="D348" s="2">
        <v>8</v>
      </c>
      <c r="E348" s="2">
        <v>5</v>
      </c>
      <c r="F348" s="2">
        <v>3</v>
      </c>
      <c r="H348" s="2">
        <v>0.42799999999999999</v>
      </c>
      <c r="I348" s="2">
        <v>0.59199999999999997</v>
      </c>
      <c r="J348" s="2">
        <v>0.47</v>
      </c>
      <c r="K348" s="2">
        <v>1.259574468085106</v>
      </c>
      <c r="L348" s="2">
        <f t="shared" si="76"/>
        <v>0.2307739401799011</v>
      </c>
      <c r="M348" s="2">
        <f t="shared" si="77"/>
        <v>1.1516812211595366</v>
      </c>
      <c r="N348" s="2">
        <f t="shared" si="78"/>
        <v>0.14122280623682246</v>
      </c>
      <c r="O348" s="2">
        <f t="shared" si="79"/>
        <v>1.675274142200212</v>
      </c>
      <c r="P348" s="2">
        <f t="shared" si="80"/>
        <v>1.0204649314524139</v>
      </c>
      <c r="Q348" s="2">
        <f t="shared" si="81"/>
        <v>2.0464931452413928E-2</v>
      </c>
      <c r="R348" s="2">
        <f t="shared" si="82"/>
        <v>0.67527414220021187</v>
      </c>
      <c r="S348" s="4">
        <f t="shared" si="84"/>
        <v>0.25957446808510637</v>
      </c>
      <c r="Z348" s="11"/>
    </row>
    <row r="349" spans="1:26" x14ac:dyDescent="0.2">
      <c r="A349" s="2">
        <v>3</v>
      </c>
      <c r="B349" s="2">
        <v>0.65750000000002728</v>
      </c>
      <c r="C349" s="2" t="s">
        <v>17</v>
      </c>
      <c r="D349" s="2">
        <v>3</v>
      </c>
      <c r="E349" s="2">
        <v>6</v>
      </c>
      <c r="F349" s="2">
        <v>3</v>
      </c>
      <c r="H349" s="2">
        <v>0.251</v>
      </c>
      <c r="I349" s="2">
        <v>0.155</v>
      </c>
      <c r="J349" s="2">
        <v>0</v>
      </c>
      <c r="L349" s="2" t="e">
        <f t="shared" si="76"/>
        <v>#NUM!</v>
      </c>
      <c r="M349" s="2">
        <f t="shared" si="77"/>
        <v>0.67540183764262529</v>
      </c>
      <c r="N349" s="2">
        <f t="shared" si="78"/>
        <v>-0.39244745021319066</v>
      </c>
      <c r="O349" s="2">
        <f t="shared" si="79"/>
        <v>0.43862752033958252</v>
      </c>
      <c r="P349" s="2">
        <f t="shared" si="80"/>
        <v>0.59845022849195306</v>
      </c>
      <c r="Q349" s="2">
        <f t="shared" si="81"/>
        <v>-0.40154977150804694</v>
      </c>
      <c r="R349" s="2">
        <f t="shared" si="82"/>
        <v>-0.56137247966041748</v>
      </c>
      <c r="Z349" s="10"/>
    </row>
    <row r="350" spans="1:26" x14ac:dyDescent="0.2">
      <c r="A350" s="2">
        <v>3</v>
      </c>
      <c r="B350" s="2">
        <v>0.74074999999993452</v>
      </c>
      <c r="C350" s="2" t="s">
        <v>17</v>
      </c>
      <c r="D350" s="2">
        <v>1</v>
      </c>
      <c r="E350" s="2">
        <v>9</v>
      </c>
      <c r="F350" s="2">
        <v>3</v>
      </c>
      <c r="H350" s="2">
        <v>0.32800000000000001</v>
      </c>
      <c r="I350" s="2">
        <v>0.76200000000000001</v>
      </c>
      <c r="J350" s="2">
        <v>0.19700000000000001</v>
      </c>
      <c r="K350" s="2">
        <v>3.8680203045685282</v>
      </c>
      <c r="L350" s="2">
        <f t="shared" si="76"/>
        <v>1.3527428269486579</v>
      </c>
      <c r="M350" s="2">
        <f t="shared" si="77"/>
        <v>0.88259682369235504</v>
      </c>
      <c r="N350" s="2">
        <f t="shared" si="78"/>
        <v>-0.12488678096083075</v>
      </c>
      <c r="O350" s="2">
        <f t="shared" si="79"/>
        <v>2.1563494870887863</v>
      </c>
      <c r="P350" s="2">
        <f t="shared" si="80"/>
        <v>0.78203854559904629</v>
      </c>
      <c r="Q350" s="2">
        <f t="shared" si="81"/>
        <v>-0.21796145440095377</v>
      </c>
      <c r="R350" s="2">
        <f t="shared" si="82"/>
        <v>1.1563494870887865</v>
      </c>
      <c r="S350" s="4">
        <f>(I350-J350)/J350</f>
        <v>2.8680203045685277</v>
      </c>
      <c r="Z350" s="10"/>
    </row>
    <row r="351" spans="1:26" x14ac:dyDescent="0.2">
      <c r="A351" s="2">
        <v>3</v>
      </c>
      <c r="B351" s="2">
        <v>0.80925000000002001</v>
      </c>
      <c r="C351" s="2" t="s">
        <v>19</v>
      </c>
      <c r="D351" s="2">
        <v>11</v>
      </c>
      <c r="E351" s="2">
        <v>12</v>
      </c>
      <c r="F351" s="2">
        <v>3</v>
      </c>
      <c r="H351" s="2">
        <v>5.0000000000000001E-3</v>
      </c>
      <c r="I351" s="2">
        <v>0.432</v>
      </c>
      <c r="J351" s="2">
        <v>0</v>
      </c>
      <c r="L351" s="2" t="e">
        <f t="shared" si="76"/>
        <v>#NUM!</v>
      </c>
      <c r="M351" s="2">
        <f t="shared" si="77"/>
        <v>1.3454219873359069E-2</v>
      </c>
      <c r="N351" s="2">
        <f t="shared" si="78"/>
        <v>-4.3084624769108739</v>
      </c>
      <c r="O351" s="2">
        <f t="shared" si="79"/>
        <v>1.2224973470109655</v>
      </c>
      <c r="P351" s="2">
        <f t="shared" si="80"/>
        <v>1.1921319292668387E-2</v>
      </c>
      <c r="Q351" s="2">
        <f t="shared" si="81"/>
        <v>-0.98807868070733162</v>
      </c>
      <c r="R351" s="2">
        <f t="shared" si="82"/>
        <v>0.22249734701096549</v>
      </c>
      <c r="Z351" s="11"/>
    </row>
    <row r="352" spans="1:26" x14ac:dyDescent="0.2">
      <c r="A352" s="2">
        <v>3</v>
      </c>
      <c r="B352" s="2">
        <v>1.2454999999999929</v>
      </c>
      <c r="C352" s="2" t="s">
        <v>17</v>
      </c>
      <c r="D352" s="2">
        <v>19</v>
      </c>
      <c r="E352" s="2">
        <v>8</v>
      </c>
      <c r="F352" s="2">
        <v>3</v>
      </c>
      <c r="H352" s="2">
        <v>3.2000000000000001E-2</v>
      </c>
      <c r="I352" s="2">
        <v>0.34399999999999997</v>
      </c>
      <c r="J352" s="2">
        <v>0.318</v>
      </c>
      <c r="K352" s="2">
        <v>1.0817610062893079</v>
      </c>
      <c r="L352" s="2">
        <f t="shared" si="76"/>
        <v>7.8590274593221293E-2</v>
      </c>
      <c r="M352" s="2">
        <f t="shared" si="77"/>
        <v>8.6107007189498042E-2</v>
      </c>
      <c r="N352" s="2">
        <f t="shared" si="78"/>
        <v>-2.4521644865452479</v>
      </c>
      <c r="O352" s="2">
        <f t="shared" si="79"/>
        <v>0.97347010965687986</v>
      </c>
      <c r="P352" s="2">
        <f t="shared" si="80"/>
        <v>7.629644347307768E-2</v>
      </c>
      <c r="Q352" s="2">
        <f t="shared" si="81"/>
        <v>-0.92370355652692238</v>
      </c>
      <c r="R352" s="2">
        <f t="shared" si="82"/>
        <v>-2.652989034312013E-2</v>
      </c>
      <c r="S352" s="4">
        <f t="shared" ref="S352:S383" si="85">(I352-J352)/J352</f>
        <v>8.1761006289308075E-2</v>
      </c>
      <c r="Z352" s="11"/>
    </row>
    <row r="353" spans="1:26" x14ac:dyDescent="0.2">
      <c r="A353" s="2">
        <v>3</v>
      </c>
      <c r="B353" s="2">
        <v>1.393749999999955</v>
      </c>
      <c r="C353" s="2" t="s">
        <v>19</v>
      </c>
      <c r="D353" s="2">
        <v>11</v>
      </c>
      <c r="E353" s="2">
        <v>11</v>
      </c>
      <c r="F353" s="2">
        <v>3</v>
      </c>
      <c r="H353" s="2">
        <v>0.12</v>
      </c>
      <c r="I353" s="2">
        <v>8.0000000000000002E-3</v>
      </c>
      <c r="J353" s="2">
        <v>0.18099999999999999</v>
      </c>
      <c r="K353" s="2">
        <v>4.4198895027624308E-2</v>
      </c>
      <c r="L353" s="2">
        <f t="shared" si="76"/>
        <v>-3.1190554895859899</v>
      </c>
      <c r="M353" s="2">
        <f t="shared" si="77"/>
        <v>0.32290127696061766</v>
      </c>
      <c r="N353" s="2">
        <f t="shared" si="78"/>
        <v>-1.1304086465629286</v>
      </c>
      <c r="O353" s="2">
        <f t="shared" si="79"/>
        <v>2.2638839759462324E-2</v>
      </c>
      <c r="P353" s="2">
        <f t="shared" si="80"/>
        <v>0.28611166302404129</v>
      </c>
      <c r="Q353" s="2">
        <f t="shared" si="81"/>
        <v>-0.71388833697595877</v>
      </c>
      <c r="R353" s="2">
        <f t="shared" si="82"/>
        <v>-0.97736116024053765</v>
      </c>
      <c r="S353" s="4">
        <f t="shared" si="85"/>
        <v>-0.95580110497237569</v>
      </c>
      <c r="Z353" s="11"/>
    </row>
    <row r="354" spans="1:26" x14ac:dyDescent="0.2">
      <c r="A354" s="2">
        <v>3</v>
      </c>
      <c r="B354" s="2">
        <v>1.4787499999999909</v>
      </c>
      <c r="C354" s="2" t="s">
        <v>17</v>
      </c>
      <c r="D354" s="2">
        <v>18</v>
      </c>
      <c r="E354" s="2">
        <v>10</v>
      </c>
      <c r="F354" s="2">
        <v>3</v>
      </c>
      <c r="H354" s="2">
        <v>0.10100000000000001</v>
      </c>
      <c r="I354" s="2">
        <v>0.41199999999999998</v>
      </c>
      <c r="J354" s="2">
        <v>0.74099999999999999</v>
      </c>
      <c r="K354" s="2">
        <v>0.5560053981106613</v>
      </c>
      <c r="L354" s="2">
        <f t="shared" si="76"/>
        <v>-0.58697727594656046</v>
      </c>
      <c r="M354" s="2">
        <f t="shared" si="77"/>
        <v>0.27177524144185328</v>
      </c>
      <c r="N354" s="2">
        <f t="shared" si="78"/>
        <v>-1.302779872503715</v>
      </c>
      <c r="O354" s="2">
        <f t="shared" si="79"/>
        <v>1.1659002476123097</v>
      </c>
      <c r="P354" s="2">
        <f t="shared" si="80"/>
        <v>0.24081064971190144</v>
      </c>
      <c r="Q354" s="2">
        <f t="shared" si="81"/>
        <v>-0.75918935028809853</v>
      </c>
      <c r="R354" s="2">
        <f t="shared" si="82"/>
        <v>0.16590024761230965</v>
      </c>
      <c r="S354" s="4">
        <f t="shared" si="85"/>
        <v>-0.44399460188933876</v>
      </c>
      <c r="Z354" s="10"/>
    </row>
    <row r="355" spans="1:26" x14ac:dyDescent="0.2">
      <c r="A355" s="2">
        <v>3</v>
      </c>
      <c r="B355" s="2">
        <v>1.5462500000001</v>
      </c>
      <c r="C355" s="2" t="s">
        <v>17</v>
      </c>
      <c r="D355" s="2">
        <v>13</v>
      </c>
      <c r="E355" s="2">
        <v>7</v>
      </c>
      <c r="F355" s="2">
        <v>3</v>
      </c>
      <c r="H355" s="2">
        <v>9.4E-2</v>
      </c>
      <c r="I355" s="2">
        <v>0</v>
      </c>
      <c r="J355" s="2">
        <v>0.63600000000000001</v>
      </c>
      <c r="K355" s="2">
        <v>0</v>
      </c>
      <c r="L355" s="2" t="e">
        <f t="shared" si="76"/>
        <v>#NUM!</v>
      </c>
      <c r="M355" s="2">
        <f t="shared" si="77"/>
        <v>0.2529393336191505</v>
      </c>
      <c r="N355" s="2">
        <f t="shared" si="78"/>
        <v>-1.3746056070749708</v>
      </c>
      <c r="O355" s="2">
        <f t="shared" si="79"/>
        <v>0</v>
      </c>
      <c r="P355" s="2">
        <f t="shared" si="80"/>
        <v>0.22412080270216569</v>
      </c>
      <c r="Q355" s="2">
        <f t="shared" si="81"/>
        <v>-0.77587919729783428</v>
      </c>
      <c r="R355" s="2">
        <f t="shared" si="82"/>
        <v>-1</v>
      </c>
      <c r="S355" s="4">
        <f t="shared" si="85"/>
        <v>-1</v>
      </c>
      <c r="Z355" s="10"/>
    </row>
    <row r="356" spans="1:26" x14ac:dyDescent="0.2">
      <c r="A356" s="2">
        <v>3</v>
      </c>
      <c r="B356" s="2">
        <v>1.688250000000153</v>
      </c>
      <c r="C356" s="2" t="s">
        <v>17</v>
      </c>
      <c r="D356" s="2">
        <v>2</v>
      </c>
      <c r="E356" s="2">
        <v>7</v>
      </c>
      <c r="F356" s="2">
        <v>3</v>
      </c>
      <c r="H356" s="2">
        <v>0.16500000000000001</v>
      </c>
      <c r="I356" s="2">
        <v>0.28399999999999997</v>
      </c>
      <c r="J356" s="2">
        <v>0.30299999999999999</v>
      </c>
      <c r="K356" s="2">
        <v>0.9372937293729372</v>
      </c>
      <c r="L356" s="2">
        <f t="shared" si="76"/>
        <v>-6.4758567348163196E-2</v>
      </c>
      <c r="M356" s="2">
        <f t="shared" ref="M356:M387" si="86" xml:space="preserve"> AVERAGE(H356/G$312, H356/G$313, H356/G$314, H356/G$315, H356/G$316, H356/G$317, H356/G$318, H356/G$320, H356/G$319, H356/G$321, H356/G$322, H356/G$323)</f>
        <v>0.4439892558208493</v>
      </c>
      <c r="N356" s="2">
        <f t="shared" si="78"/>
        <v>-0.81195491544439391</v>
      </c>
      <c r="O356" s="2">
        <f t="shared" ref="O356:O387" si="87">I356/AVERAGE(J$298:J$311,J$324:J$445)</f>
        <v>0.80367881146091247</v>
      </c>
      <c r="P356" s="2">
        <f t="shared" ref="P356:P387" si="88">H356/AVERAGE(G$312:G$323)</f>
        <v>0.39340353665805677</v>
      </c>
      <c r="Q356" s="2">
        <f t="shared" ref="Q356:Q387" si="89">(H356 - AVERAGE(G$312:G$323))/AVERAGE(G$312:G$323)</f>
        <v>-0.60659646334194328</v>
      </c>
      <c r="R356" s="2">
        <f t="shared" ref="R356:R387" si="90">(I356-AVERAGE(J$298:J$311,J$324:J$445))/AVERAGE(J$298:J$311,J$324:J$445)</f>
        <v>-0.19632118853908756</v>
      </c>
      <c r="S356" s="4">
        <f t="shared" si="85"/>
        <v>-6.2706270627062757E-2</v>
      </c>
      <c r="Z356" s="10"/>
    </row>
    <row r="357" spans="1:26" x14ac:dyDescent="0.2">
      <c r="A357" s="2">
        <v>3</v>
      </c>
      <c r="B357" s="2">
        <v>1.6892500000001289</v>
      </c>
      <c r="C357" s="2" t="s">
        <v>17</v>
      </c>
      <c r="D357" s="2">
        <v>1</v>
      </c>
      <c r="E357" s="2">
        <v>8</v>
      </c>
      <c r="F357" s="2">
        <v>3</v>
      </c>
      <c r="H357" s="2">
        <v>0.39700000000000002</v>
      </c>
      <c r="I357" s="2">
        <v>0.39200000000000002</v>
      </c>
      <c r="J357" s="2">
        <v>0.59599999999999997</v>
      </c>
      <c r="K357" s="2">
        <v>0.65771812080536918</v>
      </c>
      <c r="L357" s="2">
        <f t="shared" si="76"/>
        <v>-0.41897882727488717</v>
      </c>
      <c r="M357" s="2">
        <f t="shared" si="86"/>
        <v>1.0682650579447102</v>
      </c>
      <c r="N357" s="2">
        <f t="shared" si="78"/>
        <v>6.603589134221588E-2</v>
      </c>
      <c r="O357" s="2">
        <f t="shared" si="87"/>
        <v>1.1093031482136539</v>
      </c>
      <c r="P357" s="2">
        <f t="shared" si="88"/>
        <v>0.94655275183787002</v>
      </c>
      <c r="Q357" s="2">
        <f t="shared" si="89"/>
        <v>-5.3447248162130007E-2</v>
      </c>
      <c r="R357" s="2">
        <f t="shared" si="90"/>
        <v>0.10930314821365393</v>
      </c>
      <c r="S357" s="4">
        <f t="shared" si="85"/>
        <v>-0.34228187919463082</v>
      </c>
      <c r="Z357" s="10"/>
    </row>
    <row r="358" spans="1:26" x14ac:dyDescent="0.2">
      <c r="A358" s="2">
        <v>3</v>
      </c>
      <c r="B358" s="2">
        <v>1.9180000000001201</v>
      </c>
      <c r="C358" s="2" t="s">
        <v>19</v>
      </c>
      <c r="D358" s="2">
        <v>7</v>
      </c>
      <c r="E358" s="2">
        <v>8</v>
      </c>
      <c r="F358" s="2">
        <v>3</v>
      </c>
      <c r="H358" s="2">
        <v>0.255</v>
      </c>
      <c r="I358" s="2">
        <v>0.313</v>
      </c>
      <c r="J358" s="2">
        <v>0.28000000000000003</v>
      </c>
      <c r="K358" s="2">
        <v>1.1178571428571431</v>
      </c>
      <c r="L358" s="2">
        <f t="shared" si="76"/>
        <v>0.11141358737090383</v>
      </c>
      <c r="M358" s="2">
        <f t="shared" si="86"/>
        <v>0.68616521354131255</v>
      </c>
      <c r="N358" s="2">
        <f t="shared" si="78"/>
        <v>-0.37663684418654841</v>
      </c>
      <c r="O358" s="2">
        <f t="shared" si="87"/>
        <v>0.8857446055889634</v>
      </c>
      <c r="P358" s="2">
        <f t="shared" si="88"/>
        <v>0.60798728392608781</v>
      </c>
      <c r="Q358" s="2">
        <f t="shared" si="89"/>
        <v>-0.39201271607391225</v>
      </c>
      <c r="R358" s="2">
        <f t="shared" si="90"/>
        <v>-0.11425539441103656</v>
      </c>
      <c r="S358" s="4">
        <f t="shared" si="85"/>
        <v>0.11785714285714276</v>
      </c>
      <c r="Z358" s="11"/>
    </row>
    <row r="359" spans="1:26" x14ac:dyDescent="0.2">
      <c r="A359" s="2">
        <v>3</v>
      </c>
      <c r="B359" s="2">
        <v>1.9697499999999759</v>
      </c>
      <c r="C359" s="2" t="s">
        <v>19</v>
      </c>
      <c r="D359" s="2">
        <v>1</v>
      </c>
      <c r="E359" s="2">
        <v>7</v>
      </c>
      <c r="F359" s="2">
        <v>3</v>
      </c>
      <c r="H359" s="2">
        <v>0.34799999999999998</v>
      </c>
      <c r="I359" s="2">
        <v>0.61399999999999999</v>
      </c>
      <c r="J359" s="2">
        <v>0.36399999999999999</v>
      </c>
      <c r="K359" s="2">
        <v>1.686813186813187</v>
      </c>
      <c r="L359" s="2">
        <f t="shared" si="76"/>
        <v>0.52284106051040191</v>
      </c>
      <c r="M359" s="2">
        <f t="shared" si="86"/>
        <v>0.9364137031857912</v>
      </c>
      <c r="N359" s="2">
        <f t="shared" si="78"/>
        <v>-6.5697909570500271E-2</v>
      </c>
      <c r="O359" s="2">
        <f t="shared" si="87"/>
        <v>1.7375309515387334</v>
      </c>
      <c r="P359" s="2">
        <f t="shared" si="88"/>
        <v>0.82972382276971968</v>
      </c>
      <c r="Q359" s="2">
        <f t="shared" si="89"/>
        <v>-0.1702761772302803</v>
      </c>
      <c r="R359" s="2">
        <f t="shared" si="90"/>
        <v>0.73753095153873338</v>
      </c>
      <c r="S359" s="4">
        <f t="shared" si="85"/>
        <v>0.68681318681318682</v>
      </c>
      <c r="Z359" s="11"/>
    </row>
    <row r="360" spans="1:26" x14ac:dyDescent="0.2">
      <c r="A360" s="2">
        <v>3</v>
      </c>
      <c r="B360" s="2">
        <v>1.978250000000116</v>
      </c>
      <c r="C360" s="2" t="s">
        <v>19</v>
      </c>
      <c r="D360" s="2">
        <v>11</v>
      </c>
      <c r="E360" s="2">
        <v>10</v>
      </c>
      <c r="F360" s="2">
        <v>3</v>
      </c>
      <c r="H360" s="2">
        <v>0.56200000000000006</v>
      </c>
      <c r="I360" s="2">
        <v>0.156</v>
      </c>
      <c r="J360" s="2">
        <v>0.40400000000000003</v>
      </c>
      <c r="K360" s="2">
        <v>0.38613861386138609</v>
      </c>
      <c r="L360" s="2">
        <f t="shared" si="76"/>
        <v>-0.95155887071161316</v>
      </c>
      <c r="M360" s="2">
        <f t="shared" si="86"/>
        <v>1.5122543137655597</v>
      </c>
      <c r="N360" s="2">
        <f t="shared" si="78"/>
        <v>0.41360146054871672</v>
      </c>
      <c r="O360" s="2">
        <f t="shared" si="87"/>
        <v>0.44145737530951534</v>
      </c>
      <c r="P360" s="2">
        <f t="shared" si="88"/>
        <v>1.3399562884959269</v>
      </c>
      <c r="Q360" s="2">
        <f t="shared" si="89"/>
        <v>0.33995628849592685</v>
      </c>
      <c r="R360" s="2">
        <f t="shared" si="90"/>
        <v>-0.55854262469048466</v>
      </c>
      <c r="S360" s="4">
        <f t="shared" si="85"/>
        <v>-0.61386138613861385</v>
      </c>
      <c r="Z360" s="11"/>
    </row>
    <row r="361" spans="1:26" x14ac:dyDescent="0.2">
      <c r="A361" s="2">
        <v>3</v>
      </c>
      <c r="B361" s="2">
        <v>2.022249999999985</v>
      </c>
      <c r="C361" s="2" t="s">
        <v>17</v>
      </c>
      <c r="D361" s="2">
        <v>20</v>
      </c>
      <c r="E361" s="2">
        <v>7</v>
      </c>
      <c r="F361" s="2">
        <v>3</v>
      </c>
      <c r="H361" s="2">
        <v>0.16300000000000001</v>
      </c>
      <c r="I361" s="2">
        <v>0</v>
      </c>
      <c r="J361" s="2">
        <v>0.46100000000000002</v>
      </c>
      <c r="K361" s="2">
        <v>0</v>
      </c>
      <c r="L361" s="2" t="e">
        <f t="shared" si="76"/>
        <v>#NUM!</v>
      </c>
      <c r="M361" s="2">
        <f t="shared" si="86"/>
        <v>0.43860756787150573</v>
      </c>
      <c r="N361" s="2">
        <f t="shared" si="78"/>
        <v>-0.82415018853821209</v>
      </c>
      <c r="O361" s="2">
        <f t="shared" si="87"/>
        <v>0</v>
      </c>
      <c r="P361" s="2">
        <f t="shared" si="88"/>
        <v>0.38863500894098946</v>
      </c>
      <c r="Q361" s="2">
        <f t="shared" si="89"/>
        <v>-0.61136499105901065</v>
      </c>
      <c r="R361" s="2">
        <f t="shared" si="90"/>
        <v>-1</v>
      </c>
      <c r="S361" s="4">
        <f t="shared" si="85"/>
        <v>-1</v>
      </c>
      <c r="Z361" s="11"/>
    </row>
    <row r="362" spans="1:26" x14ac:dyDescent="0.2">
      <c r="A362" s="2">
        <v>3</v>
      </c>
      <c r="B362" s="2">
        <v>2.4705000000001291</v>
      </c>
      <c r="C362" s="2" t="s">
        <v>19</v>
      </c>
      <c r="D362" s="2">
        <v>18</v>
      </c>
      <c r="E362" s="2">
        <v>5</v>
      </c>
      <c r="F362" s="2">
        <v>3</v>
      </c>
      <c r="H362" s="2">
        <v>0.28999999999999998</v>
      </c>
      <c r="I362" s="2">
        <v>0.223</v>
      </c>
      <c r="J362" s="2">
        <v>0.14799999999999999</v>
      </c>
      <c r="K362" s="2">
        <v>1.506756756756757</v>
      </c>
      <c r="L362" s="2">
        <f t="shared" si="76"/>
        <v>0.40995949769600387</v>
      </c>
      <c r="M362" s="2">
        <f t="shared" si="86"/>
        <v>0.78034475265482595</v>
      </c>
      <c r="N362" s="2">
        <f t="shared" si="78"/>
        <v>-0.24801946636445496</v>
      </c>
      <c r="O362" s="2">
        <f t="shared" si="87"/>
        <v>0.63105765829501226</v>
      </c>
      <c r="P362" s="2">
        <f t="shared" si="88"/>
        <v>0.69143651897476643</v>
      </c>
      <c r="Q362" s="2">
        <f t="shared" si="89"/>
        <v>-0.30856348102523357</v>
      </c>
      <c r="R362" s="2">
        <f t="shared" si="90"/>
        <v>-0.36894234170498769</v>
      </c>
      <c r="S362" s="4">
        <f t="shared" si="85"/>
        <v>0.50675675675675691</v>
      </c>
      <c r="Z362" s="11"/>
    </row>
    <row r="363" spans="1:26" x14ac:dyDescent="0.2">
      <c r="A363" s="2">
        <v>3</v>
      </c>
      <c r="B363" s="2">
        <v>2.49350000000004</v>
      </c>
      <c r="C363" s="2" t="s">
        <v>19</v>
      </c>
      <c r="D363" s="2">
        <v>4</v>
      </c>
      <c r="E363" s="2">
        <v>7</v>
      </c>
      <c r="F363" s="2">
        <v>3</v>
      </c>
      <c r="H363" s="2">
        <v>1.0999999999999999E-2</v>
      </c>
      <c r="I363" s="2">
        <v>0.57599999999999996</v>
      </c>
      <c r="J363" s="2">
        <v>2.5999999999999999E-2</v>
      </c>
      <c r="K363" s="2">
        <v>22.15384615384615</v>
      </c>
      <c r="L363" s="2">
        <f t="shared" si="76"/>
        <v>3.0980111226744089</v>
      </c>
      <c r="M363" s="2">
        <f t="shared" si="86"/>
        <v>2.9599283721389952E-2</v>
      </c>
      <c r="N363" s="2">
        <f t="shared" si="78"/>
        <v>-3.5200051165466042</v>
      </c>
      <c r="O363" s="2">
        <f t="shared" si="87"/>
        <v>1.6299964626812873</v>
      </c>
      <c r="P363" s="2">
        <f t="shared" si="88"/>
        <v>2.6226902443870451E-2</v>
      </c>
      <c r="Q363" s="2">
        <f t="shared" si="89"/>
        <v>-0.97377309755612951</v>
      </c>
      <c r="R363" s="2">
        <f t="shared" si="90"/>
        <v>0.62999646268128728</v>
      </c>
      <c r="S363" s="4">
        <f t="shared" si="85"/>
        <v>21.153846153846153</v>
      </c>
      <c r="Z363" s="11"/>
    </row>
    <row r="364" spans="1:26" x14ac:dyDescent="0.2">
      <c r="A364" s="2">
        <v>3</v>
      </c>
      <c r="B364" s="2">
        <v>2.5565000000001419</v>
      </c>
      <c r="C364" s="2" t="s">
        <v>17</v>
      </c>
      <c r="D364" s="2">
        <v>19</v>
      </c>
      <c r="E364" s="2">
        <v>7</v>
      </c>
      <c r="F364" s="2">
        <v>3</v>
      </c>
      <c r="H364" s="2">
        <v>0.192</v>
      </c>
      <c r="I364" s="2">
        <v>0.60299999999999998</v>
      </c>
      <c r="J364" s="2">
        <v>0.05</v>
      </c>
      <c r="K364" s="2">
        <v>12.06</v>
      </c>
      <c r="L364" s="2">
        <f t="shared" si="76"/>
        <v>2.4898941912990393</v>
      </c>
      <c r="M364" s="2">
        <f t="shared" si="86"/>
        <v>0.51664204313698836</v>
      </c>
      <c r="N364" s="2">
        <f t="shared" si="78"/>
        <v>-0.66040501731719281</v>
      </c>
      <c r="O364" s="2">
        <f t="shared" si="87"/>
        <v>1.7064025468694726</v>
      </c>
      <c r="P364" s="2">
        <f t="shared" si="88"/>
        <v>0.45777866083846608</v>
      </c>
      <c r="Q364" s="2">
        <f t="shared" si="89"/>
        <v>-0.54222133916153392</v>
      </c>
      <c r="R364" s="2">
        <f t="shared" si="90"/>
        <v>0.70640254686947268</v>
      </c>
      <c r="S364" s="4">
        <f t="shared" si="85"/>
        <v>11.059999999999999</v>
      </c>
      <c r="Z364" s="11"/>
    </row>
    <row r="365" spans="1:26" x14ac:dyDescent="0.2">
      <c r="A365" s="2">
        <v>3</v>
      </c>
      <c r="B365" s="2">
        <v>2.5627500000000509</v>
      </c>
      <c r="C365" s="2" t="s">
        <v>19</v>
      </c>
      <c r="D365" s="2">
        <v>11</v>
      </c>
      <c r="E365" s="2">
        <v>9</v>
      </c>
      <c r="F365" s="2">
        <v>3</v>
      </c>
      <c r="H365" s="2">
        <v>0.193</v>
      </c>
      <c r="I365" s="2">
        <v>9.8000000000000004E-2</v>
      </c>
      <c r="J365" s="2">
        <v>0.20799999999999999</v>
      </c>
      <c r="K365" s="2">
        <v>0.4711538461538462</v>
      </c>
      <c r="L365" s="2">
        <f t="shared" si="76"/>
        <v>-0.75257060103074591</v>
      </c>
      <c r="M365" s="2">
        <f t="shared" si="86"/>
        <v>0.51933288711166004</v>
      </c>
      <c r="N365" s="2">
        <f t="shared" si="78"/>
        <v>-0.65521020044008915</v>
      </c>
      <c r="O365" s="2">
        <f t="shared" si="87"/>
        <v>0.27732578705341349</v>
      </c>
      <c r="P365" s="2">
        <f t="shared" si="88"/>
        <v>0.46016292469699976</v>
      </c>
      <c r="Q365" s="2">
        <f t="shared" si="89"/>
        <v>-0.53983707530300029</v>
      </c>
      <c r="R365" s="2">
        <f t="shared" si="90"/>
        <v>-0.7226742129465864</v>
      </c>
      <c r="S365" s="4">
        <f t="shared" si="85"/>
        <v>-0.52884615384615385</v>
      </c>
      <c r="Z365" s="11"/>
    </row>
    <row r="366" spans="1:26" x14ac:dyDescent="0.2">
      <c r="A366" s="2">
        <v>3</v>
      </c>
      <c r="B366" s="2">
        <v>2.637750000000096</v>
      </c>
      <c r="C366" s="2" t="s">
        <v>17</v>
      </c>
      <c r="D366" s="2">
        <v>1</v>
      </c>
      <c r="E366" s="2">
        <v>7</v>
      </c>
      <c r="F366" s="2">
        <v>3</v>
      </c>
      <c r="H366" s="2">
        <v>0.32700000000000001</v>
      </c>
      <c r="I366" s="2">
        <v>0.42</v>
      </c>
      <c r="J366" s="2">
        <v>0.78600000000000003</v>
      </c>
      <c r="K366" s="2">
        <v>0.53435114503816794</v>
      </c>
      <c r="L366" s="2">
        <f t="shared" si="76"/>
        <v>-0.6267020811517926</v>
      </c>
      <c r="M366" s="2">
        <f t="shared" si="86"/>
        <v>0.87990597971768325</v>
      </c>
      <c r="N366" s="2">
        <f t="shared" si="78"/>
        <v>-0.12794021844772105</v>
      </c>
      <c r="O366" s="2">
        <f t="shared" si="87"/>
        <v>1.1885390873717721</v>
      </c>
      <c r="P366" s="2">
        <f t="shared" si="88"/>
        <v>0.77965428174051254</v>
      </c>
      <c r="Q366" s="2">
        <f t="shared" si="89"/>
        <v>-0.22034571825948746</v>
      </c>
      <c r="R366" s="2">
        <f t="shared" si="90"/>
        <v>0.188539087371772</v>
      </c>
      <c r="S366" s="4">
        <f t="shared" si="85"/>
        <v>-0.46564885496183211</v>
      </c>
      <c r="Z366" s="10"/>
    </row>
    <row r="367" spans="1:26" x14ac:dyDescent="0.2">
      <c r="A367" s="2">
        <v>3</v>
      </c>
      <c r="B367" s="2">
        <v>2.796500000000151</v>
      </c>
      <c r="C367" s="2" t="s">
        <v>17</v>
      </c>
      <c r="D367" s="2">
        <v>3</v>
      </c>
      <c r="E367" s="2">
        <v>5</v>
      </c>
      <c r="F367" s="2">
        <v>3</v>
      </c>
      <c r="H367" s="2">
        <v>0.27600000000000002</v>
      </c>
      <c r="I367" s="2">
        <v>0.17199999999999999</v>
      </c>
      <c r="J367" s="2">
        <v>0.85199999999999998</v>
      </c>
      <c r="K367" s="2">
        <v>0.2018779342723005</v>
      </c>
      <c r="L367" s="2">
        <f t="shared" si="76"/>
        <v>-1.6000920500158626</v>
      </c>
      <c r="M367" s="2">
        <f t="shared" si="86"/>
        <v>0.74267293700942061</v>
      </c>
      <c r="N367" s="2">
        <f t="shared" si="78"/>
        <v>-0.29749952362782461</v>
      </c>
      <c r="O367" s="2">
        <f t="shared" si="87"/>
        <v>0.48673505482843993</v>
      </c>
      <c r="P367" s="2">
        <f t="shared" si="88"/>
        <v>0.65805682495529505</v>
      </c>
      <c r="Q367" s="2">
        <f t="shared" si="89"/>
        <v>-0.34194317504470495</v>
      </c>
      <c r="R367" s="2">
        <f t="shared" si="90"/>
        <v>-0.51326494517156007</v>
      </c>
      <c r="S367" s="4">
        <f t="shared" si="85"/>
        <v>-0.7981220657276995</v>
      </c>
      <c r="Z367" s="10"/>
    </row>
    <row r="368" spans="1:26" x14ac:dyDescent="0.2">
      <c r="A368" s="2">
        <v>3</v>
      </c>
      <c r="B368" s="2">
        <v>2.9762499999999359</v>
      </c>
      <c r="C368" s="2" t="s">
        <v>17</v>
      </c>
      <c r="D368" s="2">
        <v>18</v>
      </c>
      <c r="E368" s="2">
        <v>9</v>
      </c>
      <c r="F368" s="2">
        <v>3</v>
      </c>
      <c r="H368" s="2">
        <v>7.6999999999999999E-2</v>
      </c>
      <c r="I368" s="2">
        <v>0.33200000000000002</v>
      </c>
      <c r="J368" s="2">
        <v>8.7999999999999995E-2</v>
      </c>
      <c r="K368" s="2">
        <v>3.7727272727272729</v>
      </c>
      <c r="L368" s="2">
        <f t="shared" si="76"/>
        <v>1.3277981544382822</v>
      </c>
      <c r="M368" s="2">
        <f t="shared" si="86"/>
        <v>0.20719498604972966</v>
      </c>
      <c r="N368" s="2">
        <f t="shared" si="78"/>
        <v>-1.5740949674912907</v>
      </c>
      <c r="O368" s="2">
        <f t="shared" si="87"/>
        <v>0.93951185001768656</v>
      </c>
      <c r="P368" s="2">
        <f t="shared" si="88"/>
        <v>0.18358831710709317</v>
      </c>
      <c r="Q368" s="2">
        <f t="shared" si="89"/>
        <v>-0.81641168289290678</v>
      </c>
      <c r="R368" s="2">
        <f t="shared" si="90"/>
        <v>-6.0488149982313492E-2</v>
      </c>
      <c r="S368" s="4">
        <f t="shared" si="85"/>
        <v>2.7727272727272729</v>
      </c>
      <c r="Z368" s="10"/>
    </row>
    <row r="369" spans="1:26" x14ac:dyDescent="0.2">
      <c r="A369" s="2">
        <v>3</v>
      </c>
      <c r="B369" s="2">
        <v>2.9837500000001</v>
      </c>
      <c r="C369" s="2" t="s">
        <v>17</v>
      </c>
      <c r="D369" s="2">
        <v>2</v>
      </c>
      <c r="E369" s="2">
        <v>6</v>
      </c>
      <c r="F369" s="2">
        <v>3</v>
      </c>
      <c r="H369" s="2">
        <v>0.33100000000000002</v>
      </c>
      <c r="I369" s="2">
        <v>3.0000000000000001E-3</v>
      </c>
      <c r="J369" s="2">
        <v>0.34499999999999997</v>
      </c>
      <c r="K369" s="2">
        <v>8.6956521739130436E-3</v>
      </c>
      <c r="L369" s="2">
        <f t="shared" si="76"/>
        <v>-4.7449321283632502</v>
      </c>
      <c r="M369" s="2">
        <f t="shared" si="86"/>
        <v>0.89066935561637051</v>
      </c>
      <c r="N369" s="2">
        <f t="shared" si="78"/>
        <v>-0.11578201396791156</v>
      </c>
      <c r="O369" s="2">
        <f t="shared" si="87"/>
        <v>8.4895649097983718E-3</v>
      </c>
      <c r="P369" s="2">
        <f t="shared" si="88"/>
        <v>0.78919133717464729</v>
      </c>
      <c r="Q369" s="2">
        <f t="shared" si="89"/>
        <v>-0.21080866282535274</v>
      </c>
      <c r="R369" s="2">
        <f t="shared" si="90"/>
        <v>-0.99151043509020165</v>
      </c>
      <c r="S369" s="4">
        <f t="shared" si="85"/>
        <v>-0.9913043478260869</v>
      </c>
      <c r="Z369" s="10"/>
    </row>
    <row r="370" spans="1:26" x14ac:dyDescent="0.2">
      <c r="A370" s="2">
        <v>3</v>
      </c>
      <c r="B370" s="2">
        <v>3.09375</v>
      </c>
      <c r="C370" s="2" t="s">
        <v>17</v>
      </c>
      <c r="D370" s="2">
        <v>13</v>
      </c>
      <c r="E370" s="2">
        <v>6</v>
      </c>
      <c r="F370" s="2">
        <v>3</v>
      </c>
      <c r="H370" s="2">
        <v>0.26</v>
      </c>
      <c r="I370" s="2">
        <v>0.47899999999999998</v>
      </c>
      <c r="J370" s="2">
        <v>2E-3</v>
      </c>
      <c r="K370" s="2">
        <v>239.5</v>
      </c>
      <c r="L370" s="2">
        <f t="shared" si="76"/>
        <v>5.4785534168509695</v>
      </c>
      <c r="M370" s="2">
        <f t="shared" si="86"/>
        <v>0.69961943341467159</v>
      </c>
      <c r="N370" s="2">
        <f t="shared" si="78"/>
        <v>-0.35721875832944688</v>
      </c>
      <c r="O370" s="2">
        <f t="shared" si="87"/>
        <v>1.3555005305978065</v>
      </c>
      <c r="P370" s="2">
        <f t="shared" si="88"/>
        <v>0.61990860321875618</v>
      </c>
      <c r="Q370" s="2">
        <f t="shared" si="89"/>
        <v>-0.38009139678124382</v>
      </c>
      <c r="R370" s="2">
        <f t="shared" si="90"/>
        <v>0.35550053059780662</v>
      </c>
      <c r="S370" s="4">
        <f t="shared" si="85"/>
        <v>238.49999999999997</v>
      </c>
      <c r="Z370" s="10"/>
    </row>
    <row r="371" spans="1:26" x14ac:dyDescent="0.2">
      <c r="A371" s="2">
        <v>3</v>
      </c>
      <c r="B371" s="2">
        <v>3.147249999999985</v>
      </c>
      <c r="C371" s="2" t="s">
        <v>19</v>
      </c>
      <c r="D371" s="2">
        <v>11</v>
      </c>
      <c r="E371" s="2">
        <v>8</v>
      </c>
      <c r="F371" s="2">
        <v>3</v>
      </c>
      <c r="H371" s="2">
        <v>0.184</v>
      </c>
      <c r="I371" s="2">
        <v>0.253</v>
      </c>
      <c r="J371" s="2">
        <v>0.65</v>
      </c>
      <c r="K371" s="2">
        <v>0.38923076923076921</v>
      </c>
      <c r="L371" s="2">
        <f t="shared" si="76"/>
        <v>-0.94358287416216258</v>
      </c>
      <c r="M371" s="2">
        <f t="shared" si="86"/>
        <v>0.49511529133961374</v>
      </c>
      <c r="N371" s="2">
        <f t="shared" si="78"/>
        <v>-0.702964631735989</v>
      </c>
      <c r="O371" s="2">
        <f t="shared" si="87"/>
        <v>0.71595330739299601</v>
      </c>
      <c r="P371" s="2">
        <f t="shared" si="88"/>
        <v>0.43870454997019664</v>
      </c>
      <c r="Q371" s="2">
        <f t="shared" si="89"/>
        <v>-0.56129545002980341</v>
      </c>
      <c r="R371" s="2">
        <f t="shared" si="90"/>
        <v>-0.28404669260700399</v>
      </c>
      <c r="S371" s="4">
        <f t="shared" si="85"/>
        <v>-0.61076923076923073</v>
      </c>
      <c r="Z371" s="11"/>
    </row>
    <row r="372" spans="1:26" x14ac:dyDescent="0.2">
      <c r="A372" s="2">
        <v>3</v>
      </c>
      <c r="B372" s="2">
        <v>3.4739999999999331</v>
      </c>
      <c r="C372" s="2" t="s">
        <v>19</v>
      </c>
      <c r="D372" s="2">
        <v>7</v>
      </c>
      <c r="E372" s="2">
        <v>7</v>
      </c>
      <c r="F372" s="2">
        <v>3</v>
      </c>
      <c r="H372" s="2">
        <v>0.13700000000000001</v>
      </c>
      <c r="I372" s="2">
        <v>0.65300000000000002</v>
      </c>
      <c r="J372" s="2">
        <v>0.499</v>
      </c>
      <c r="K372" s="2">
        <v>1.308617234468938</v>
      </c>
      <c r="L372" s="2">
        <f t="shared" si="76"/>
        <v>0.26897103352491247</v>
      </c>
      <c r="M372" s="2">
        <f t="shared" si="86"/>
        <v>0.36864562453003852</v>
      </c>
      <c r="N372" s="2">
        <f t="shared" si="78"/>
        <v>-0.99791946351684957</v>
      </c>
      <c r="O372" s="2">
        <f t="shared" si="87"/>
        <v>1.8478952953661123</v>
      </c>
      <c r="P372" s="2">
        <f t="shared" si="88"/>
        <v>0.32664414861911384</v>
      </c>
      <c r="Q372" s="2">
        <f t="shared" si="89"/>
        <v>-0.67335585138088616</v>
      </c>
      <c r="R372" s="2">
        <f t="shared" si="90"/>
        <v>0.8478952953661123</v>
      </c>
      <c r="S372" s="4">
        <f t="shared" si="85"/>
        <v>0.30861723446893791</v>
      </c>
      <c r="Z372" s="11"/>
    </row>
    <row r="373" spans="1:26" x14ac:dyDescent="0.2">
      <c r="A373" s="2">
        <v>3</v>
      </c>
      <c r="B373" s="2">
        <v>3.5137500000000732</v>
      </c>
      <c r="C373" s="2" t="s">
        <v>17</v>
      </c>
      <c r="D373" s="2">
        <v>20</v>
      </c>
      <c r="E373" s="2">
        <v>6</v>
      </c>
      <c r="F373" s="2">
        <v>3</v>
      </c>
      <c r="H373" s="2">
        <v>6.0999999999999999E-2</v>
      </c>
      <c r="I373" s="2">
        <v>0.39900000000000002</v>
      </c>
      <c r="J373" s="2">
        <v>8.9999999999999993E-3</v>
      </c>
      <c r="K373" s="2">
        <v>44.333333333333343</v>
      </c>
      <c r="L373" s="2">
        <f t="shared" si="76"/>
        <v>3.7917368395536442</v>
      </c>
      <c r="M373" s="2">
        <f t="shared" si="86"/>
        <v>0.16414148245498064</v>
      </c>
      <c r="N373" s="2">
        <f t="shared" si="78"/>
        <v>-1.8070265251716633</v>
      </c>
      <c r="O373" s="2">
        <f t="shared" si="87"/>
        <v>1.1291121330031835</v>
      </c>
      <c r="P373" s="2">
        <f t="shared" si="88"/>
        <v>0.14544009537055433</v>
      </c>
      <c r="Q373" s="2">
        <f t="shared" si="89"/>
        <v>-0.85455990462944564</v>
      </c>
      <c r="R373" s="2">
        <f t="shared" si="90"/>
        <v>0.1291121330031835</v>
      </c>
      <c r="S373" s="4">
        <f t="shared" si="85"/>
        <v>43.333333333333336</v>
      </c>
      <c r="Z373" s="11"/>
    </row>
    <row r="374" spans="1:26" x14ac:dyDescent="0.2">
      <c r="A374" s="2">
        <v>3</v>
      </c>
      <c r="B374" s="2">
        <v>3.5699999999999359</v>
      </c>
      <c r="C374" s="2" t="s">
        <v>19</v>
      </c>
      <c r="D374" s="2">
        <v>8</v>
      </c>
      <c r="E374" s="2">
        <v>4</v>
      </c>
      <c r="F374" s="2">
        <v>3</v>
      </c>
      <c r="H374" s="2">
        <v>1.2E-2</v>
      </c>
      <c r="I374" s="2">
        <v>0.42599999999999999</v>
      </c>
      <c r="J374" s="2">
        <v>0.67900000000000005</v>
      </c>
      <c r="K374" s="2">
        <v>0.62739322533136965</v>
      </c>
      <c r="L374" s="2">
        <f t="shared" si="76"/>
        <v>-0.46618178128932569</v>
      </c>
      <c r="M374" s="2">
        <f t="shared" si="86"/>
        <v>3.2290127696061773E-2</v>
      </c>
      <c r="N374" s="2">
        <f t="shared" si="78"/>
        <v>-3.4329937395569741</v>
      </c>
      <c r="O374" s="2">
        <f t="shared" si="87"/>
        <v>1.2055182171913688</v>
      </c>
      <c r="P374" s="2">
        <f t="shared" si="88"/>
        <v>2.861116630240413E-2</v>
      </c>
      <c r="Q374" s="2">
        <f t="shared" si="89"/>
        <v>-0.97138883369759588</v>
      </c>
      <c r="R374" s="2">
        <f t="shared" si="90"/>
        <v>0.20551821719136873</v>
      </c>
      <c r="S374" s="4">
        <f t="shared" si="85"/>
        <v>-0.3726067746686304</v>
      </c>
      <c r="Z374" s="11"/>
    </row>
    <row r="375" spans="1:26" x14ac:dyDescent="0.2">
      <c r="A375" s="2">
        <v>3</v>
      </c>
      <c r="B375" s="2">
        <v>3.5862500000000641</v>
      </c>
      <c r="C375" s="2" t="s">
        <v>17</v>
      </c>
      <c r="D375" s="2">
        <v>1</v>
      </c>
      <c r="E375" s="2">
        <v>6</v>
      </c>
      <c r="F375" s="2">
        <v>3</v>
      </c>
      <c r="H375" s="2">
        <v>0.40699999999999997</v>
      </c>
      <c r="I375" s="2">
        <v>0.47</v>
      </c>
      <c r="J375" s="2">
        <v>0.57699999999999996</v>
      </c>
      <c r="K375" s="2">
        <v>0.81455805892547661</v>
      </c>
      <c r="L375" s="2">
        <f t="shared" si="76"/>
        <v>-0.20510957180399528</v>
      </c>
      <c r="M375" s="2">
        <f t="shared" si="86"/>
        <v>1.0951734976914282</v>
      </c>
      <c r="N375" s="2">
        <f t="shared" si="78"/>
        <v>9.0912796097620402E-2</v>
      </c>
      <c r="O375" s="2">
        <f t="shared" si="87"/>
        <v>1.3300318358684116</v>
      </c>
      <c r="P375" s="2">
        <f t="shared" si="88"/>
        <v>0.97039539042320666</v>
      </c>
      <c r="Q375" s="2">
        <f t="shared" si="89"/>
        <v>-2.9604609576793343E-2</v>
      </c>
      <c r="R375" s="2">
        <f t="shared" si="90"/>
        <v>0.3300318358684115</v>
      </c>
      <c r="S375" s="4">
        <f t="shared" si="85"/>
        <v>-0.18544194107452339</v>
      </c>
      <c r="Z375" s="12"/>
    </row>
    <row r="376" spans="1:26" x14ac:dyDescent="0.2">
      <c r="A376" s="2">
        <v>3</v>
      </c>
      <c r="B376" s="2">
        <v>3.7317500000001469</v>
      </c>
      <c r="C376" s="2" t="s">
        <v>19</v>
      </c>
      <c r="D376" s="2">
        <v>11</v>
      </c>
      <c r="E376" s="2">
        <v>7</v>
      </c>
      <c r="F376" s="2">
        <v>3</v>
      </c>
      <c r="H376" s="2">
        <v>3.0000000000000001E-3</v>
      </c>
      <c r="I376" s="2">
        <v>0.53</v>
      </c>
      <c r="J376" s="2">
        <v>0.50800000000000001</v>
      </c>
      <c r="K376" s="2">
        <v>1.0433070866141729</v>
      </c>
      <c r="L376" s="2">
        <f t="shared" si="76"/>
        <v>4.2395558967685341E-2</v>
      </c>
      <c r="M376" s="2">
        <f t="shared" si="86"/>
        <v>8.0725319240154431E-3</v>
      </c>
      <c r="N376" s="2">
        <f t="shared" si="78"/>
        <v>-4.8192881006768644</v>
      </c>
      <c r="O376" s="2">
        <f t="shared" si="87"/>
        <v>1.4998231340643791</v>
      </c>
      <c r="P376" s="2">
        <f t="shared" si="88"/>
        <v>7.1527915756010325E-3</v>
      </c>
      <c r="Q376" s="2">
        <f t="shared" si="89"/>
        <v>-0.992847208424399</v>
      </c>
      <c r="R376" s="2">
        <f t="shared" si="90"/>
        <v>0.49982313406437906</v>
      </c>
      <c r="S376" s="4">
        <f t="shared" si="85"/>
        <v>4.3307086614173269E-2</v>
      </c>
      <c r="Z376" s="11"/>
    </row>
    <row r="377" spans="1:26" x14ac:dyDescent="0.2">
      <c r="A377" s="2">
        <v>3</v>
      </c>
      <c r="B377" s="2">
        <v>3.8675000000000641</v>
      </c>
      <c r="C377" s="2" t="s">
        <v>17</v>
      </c>
      <c r="D377" s="2">
        <v>19</v>
      </c>
      <c r="E377" s="2">
        <v>6</v>
      </c>
      <c r="F377" s="2">
        <v>3</v>
      </c>
      <c r="H377" s="2">
        <v>0.13800000000000001</v>
      </c>
      <c r="I377" s="2">
        <v>0.48599999999999999</v>
      </c>
      <c r="J377" s="2">
        <v>0.253</v>
      </c>
      <c r="K377" s="2">
        <v>1.920948616600791</v>
      </c>
      <c r="L377" s="2">
        <f t="shared" si="76"/>
        <v>0.65281913517297374</v>
      </c>
      <c r="M377" s="2">
        <f t="shared" si="86"/>
        <v>0.3713364685047103</v>
      </c>
      <c r="N377" s="2">
        <f t="shared" si="78"/>
        <v>-0.9906467041877699</v>
      </c>
      <c r="O377" s="2">
        <f t="shared" si="87"/>
        <v>1.3753095153873363</v>
      </c>
      <c r="P377" s="2">
        <f t="shared" si="88"/>
        <v>0.32902841247764752</v>
      </c>
      <c r="Q377" s="2">
        <f t="shared" si="89"/>
        <v>-0.67097158752235253</v>
      </c>
      <c r="R377" s="2">
        <f t="shared" si="90"/>
        <v>0.37530951538733615</v>
      </c>
      <c r="S377" s="4">
        <f t="shared" si="85"/>
        <v>0.92094861660079042</v>
      </c>
      <c r="Z377" s="11"/>
    </row>
    <row r="378" spans="1:26" x14ac:dyDescent="0.2">
      <c r="A378" s="2">
        <v>3</v>
      </c>
      <c r="B378" s="2">
        <v>4.2792500000000473</v>
      </c>
      <c r="C378" s="2" t="s">
        <v>17</v>
      </c>
      <c r="D378" s="2">
        <v>2</v>
      </c>
      <c r="E378" s="2">
        <v>5</v>
      </c>
      <c r="F378" s="2">
        <v>3</v>
      </c>
      <c r="H378" s="2">
        <v>0.312</v>
      </c>
      <c r="I378" s="2">
        <v>8.0000000000000002E-3</v>
      </c>
      <c r="J378" s="2">
        <v>0.77900000000000003</v>
      </c>
      <c r="K378" s="2">
        <v>1.0269576379974331E-2</v>
      </c>
      <c r="L378" s="2">
        <f t="shared" si="76"/>
        <v>-4.578569504190912</v>
      </c>
      <c r="M378" s="2">
        <f t="shared" si="86"/>
        <v>0.83954332009760579</v>
      </c>
      <c r="N378" s="2">
        <f t="shared" si="78"/>
        <v>-0.17489720153549237</v>
      </c>
      <c r="O378" s="2">
        <f t="shared" si="87"/>
        <v>2.2638839759462324E-2</v>
      </c>
      <c r="P378" s="2">
        <f t="shared" si="88"/>
        <v>0.74389032386250742</v>
      </c>
      <c r="Q378" s="2">
        <f t="shared" si="89"/>
        <v>-0.25610967613749264</v>
      </c>
      <c r="R378" s="2">
        <f t="shared" si="90"/>
        <v>-0.97736116024053765</v>
      </c>
      <c r="S378" s="4">
        <f t="shared" si="85"/>
        <v>-0.98973042362002561</v>
      </c>
      <c r="Z378" s="10"/>
    </row>
    <row r="379" spans="1:26" x14ac:dyDescent="0.2">
      <c r="A379" s="2">
        <v>3</v>
      </c>
      <c r="B379" s="2">
        <v>4.2825000000000273</v>
      </c>
      <c r="C379" s="2" t="s">
        <v>19</v>
      </c>
      <c r="D379" s="2">
        <v>4</v>
      </c>
      <c r="E379" s="2">
        <v>6</v>
      </c>
      <c r="F379" s="2">
        <v>3</v>
      </c>
      <c r="H379" s="2">
        <v>4.0000000000000001E-3</v>
      </c>
      <c r="I379" s="2">
        <v>0.34799999999999998</v>
      </c>
      <c r="J379" s="2">
        <v>0.51100000000000001</v>
      </c>
      <c r="K379" s="2">
        <v>0.6810176125244618</v>
      </c>
      <c r="L379" s="2">
        <f t="shared" si="76"/>
        <v>-0.38416711042923013</v>
      </c>
      <c r="M379" s="2">
        <f t="shared" si="86"/>
        <v>1.0763375898687255E-2</v>
      </c>
      <c r="N379" s="2">
        <f t="shared" si="78"/>
        <v>-4.5316060282250836</v>
      </c>
      <c r="O379" s="2">
        <f t="shared" si="87"/>
        <v>0.98478952953661103</v>
      </c>
      <c r="P379" s="2">
        <f t="shared" si="88"/>
        <v>9.53705543413471E-3</v>
      </c>
      <c r="Q379" s="2">
        <f t="shared" si="89"/>
        <v>-0.99046294456586526</v>
      </c>
      <c r="R379" s="2">
        <f t="shared" si="90"/>
        <v>-1.5210470463388959E-2</v>
      </c>
      <c r="S379" s="4">
        <f t="shared" si="85"/>
        <v>-0.3189823874755382</v>
      </c>
      <c r="Z379" s="11"/>
    </row>
    <row r="380" spans="1:26" x14ac:dyDescent="0.2">
      <c r="A380" s="2">
        <v>3</v>
      </c>
      <c r="B380" s="2">
        <v>4.3162500000000819</v>
      </c>
      <c r="C380" s="2" t="s">
        <v>19</v>
      </c>
      <c r="D380" s="2">
        <v>11</v>
      </c>
      <c r="E380" s="2">
        <v>6</v>
      </c>
      <c r="F380" s="2">
        <v>3</v>
      </c>
      <c r="H380" s="2">
        <v>2.8000000000000001E-2</v>
      </c>
      <c r="I380" s="2">
        <v>0.39200000000000002</v>
      </c>
      <c r="J380" s="2">
        <v>0.16400000000000001</v>
      </c>
      <c r="K380" s="2">
        <v>2.3902439024390238</v>
      </c>
      <c r="L380" s="2">
        <f t="shared" si="76"/>
        <v>0.87139541196626391</v>
      </c>
      <c r="M380" s="2">
        <f t="shared" si="86"/>
        <v>7.5343631290810786E-2</v>
      </c>
      <c r="N380" s="2">
        <f t="shared" si="78"/>
        <v>-2.5856958791697706</v>
      </c>
      <c r="O380" s="2">
        <f t="shared" si="87"/>
        <v>1.1093031482136539</v>
      </c>
      <c r="P380" s="2">
        <f t="shared" si="88"/>
        <v>6.6759388038942977E-2</v>
      </c>
      <c r="Q380" s="2">
        <f t="shared" si="89"/>
        <v>-0.93324061196105701</v>
      </c>
      <c r="R380" s="2">
        <f t="shared" si="90"/>
        <v>0.10930314821365393</v>
      </c>
      <c r="S380" s="4">
        <f t="shared" si="85"/>
        <v>1.3902439024390243</v>
      </c>
      <c r="Z380" s="11"/>
    </row>
    <row r="381" spans="1:26" x14ac:dyDescent="0.2">
      <c r="A381" s="2">
        <v>3</v>
      </c>
      <c r="B381" s="2">
        <v>4.4737500000001091</v>
      </c>
      <c r="C381" s="2" t="s">
        <v>17</v>
      </c>
      <c r="D381" s="2">
        <v>18</v>
      </c>
      <c r="E381" s="2">
        <v>8</v>
      </c>
      <c r="F381" s="2">
        <v>3</v>
      </c>
      <c r="H381" s="2">
        <v>0.13200000000000001</v>
      </c>
      <c r="I381" s="2">
        <v>0.31900000000000001</v>
      </c>
      <c r="J381" s="2">
        <v>0.32700000000000001</v>
      </c>
      <c r="K381" s="2">
        <v>0.97553516819571862</v>
      </c>
      <c r="L381" s="2">
        <f t="shared" si="76"/>
        <v>-2.4769068112408858E-2</v>
      </c>
      <c r="M381" s="2">
        <f t="shared" si="86"/>
        <v>0.35519140465667948</v>
      </c>
      <c r="N381" s="2">
        <f t="shared" si="78"/>
        <v>-1.0350984667586036</v>
      </c>
      <c r="O381" s="2">
        <f t="shared" si="87"/>
        <v>0.90272373540856021</v>
      </c>
      <c r="P381" s="2">
        <f t="shared" si="88"/>
        <v>0.31472282932644546</v>
      </c>
      <c r="Q381" s="2">
        <f t="shared" si="89"/>
        <v>-0.68527717067355454</v>
      </c>
      <c r="R381" s="2">
        <f t="shared" si="90"/>
        <v>-9.7276264591439801E-2</v>
      </c>
      <c r="S381" s="4">
        <f t="shared" si="85"/>
        <v>-2.4464831804281367E-2</v>
      </c>
      <c r="Z381" s="10"/>
    </row>
    <row r="382" spans="1:26" x14ac:dyDescent="0.2">
      <c r="A382" s="2">
        <v>3</v>
      </c>
      <c r="B382" s="2">
        <v>4.5262500000001182</v>
      </c>
      <c r="C382" s="2" t="s">
        <v>19</v>
      </c>
      <c r="D382" s="2">
        <v>1</v>
      </c>
      <c r="E382" s="2">
        <v>6</v>
      </c>
      <c r="F382" s="2">
        <v>3</v>
      </c>
      <c r="H382" s="2">
        <v>8.0000000000000002E-3</v>
      </c>
      <c r="I382" s="2">
        <v>0.01</v>
      </c>
      <c r="J382" s="2">
        <v>0.27800000000000002</v>
      </c>
      <c r="K382" s="2">
        <v>3.5971223021582732E-2</v>
      </c>
      <c r="L382" s="2">
        <f t="shared" si="76"/>
        <v>-3.3250360206965914</v>
      </c>
      <c r="M382" s="2">
        <f t="shared" si="86"/>
        <v>2.152675179737451E-2</v>
      </c>
      <c r="N382" s="2">
        <f t="shared" si="78"/>
        <v>-3.8384588476651387</v>
      </c>
      <c r="O382" s="2">
        <f t="shared" si="87"/>
        <v>2.8298549699327907E-2</v>
      </c>
      <c r="P382" s="2">
        <f t="shared" si="88"/>
        <v>1.907411086826942E-2</v>
      </c>
      <c r="Q382" s="2">
        <f t="shared" si="89"/>
        <v>-0.98092588913173051</v>
      </c>
      <c r="R382" s="2">
        <f t="shared" si="90"/>
        <v>-0.97170145030067212</v>
      </c>
      <c r="S382" s="4">
        <f t="shared" si="85"/>
        <v>-0.96402877697841727</v>
      </c>
      <c r="Z382" s="11"/>
    </row>
    <row r="383" spans="1:26" x14ac:dyDescent="0.2">
      <c r="A383" s="2">
        <v>3</v>
      </c>
      <c r="B383" s="2">
        <v>4.5347500000000309</v>
      </c>
      <c r="C383" s="2" t="s">
        <v>17</v>
      </c>
      <c r="D383" s="2">
        <v>1</v>
      </c>
      <c r="E383" s="2">
        <v>5</v>
      </c>
      <c r="F383" s="2">
        <v>3</v>
      </c>
      <c r="H383" s="2">
        <v>0.157</v>
      </c>
      <c r="I383" s="2">
        <v>0.63500000000000001</v>
      </c>
      <c r="J383" s="2">
        <v>0.38500000000000001</v>
      </c>
      <c r="K383" s="2">
        <v>1.6493506493506489</v>
      </c>
      <c r="L383" s="2">
        <f t="shared" si="76"/>
        <v>0.50038166460490718</v>
      </c>
      <c r="M383" s="2">
        <f t="shared" si="86"/>
        <v>0.42246250402347479</v>
      </c>
      <c r="N383" s="2">
        <f t="shared" si="78"/>
        <v>-0.8616545839966665</v>
      </c>
      <c r="O383" s="2">
        <f t="shared" si="87"/>
        <v>1.796957905907322</v>
      </c>
      <c r="P383" s="2">
        <f t="shared" si="88"/>
        <v>0.37432942578978734</v>
      </c>
      <c r="Q383" s="2">
        <f t="shared" si="89"/>
        <v>-0.62567057421021266</v>
      </c>
      <c r="R383" s="2">
        <f t="shared" si="90"/>
        <v>0.79695790590732207</v>
      </c>
      <c r="S383" s="4">
        <f t="shared" si="85"/>
        <v>0.64935064935064934</v>
      </c>
      <c r="Z383" s="12"/>
    </row>
    <row r="384" spans="1:26" x14ac:dyDescent="0.2">
      <c r="A384" s="2">
        <v>3</v>
      </c>
      <c r="B384" s="2">
        <v>4.6412500000001273</v>
      </c>
      <c r="C384" s="2" t="s">
        <v>17</v>
      </c>
      <c r="D384" s="2">
        <v>13</v>
      </c>
      <c r="E384" s="2">
        <v>5</v>
      </c>
      <c r="F384" s="2">
        <v>3</v>
      </c>
      <c r="H384" s="2">
        <v>3.3000000000000002E-2</v>
      </c>
      <c r="I384" s="2">
        <v>0.55400000000000005</v>
      </c>
      <c r="J384" s="2">
        <v>0.18099999999999999</v>
      </c>
      <c r="K384" s="2">
        <v>3.0607734806629838</v>
      </c>
      <c r="L384" s="2">
        <f t="shared" si="76"/>
        <v>1.1186676554814583</v>
      </c>
      <c r="M384" s="2">
        <f t="shared" si="86"/>
        <v>8.8797851164169869E-2</v>
      </c>
      <c r="N384" s="2">
        <f t="shared" si="78"/>
        <v>-2.4213928278784942</v>
      </c>
      <c r="O384" s="2">
        <f t="shared" si="87"/>
        <v>1.5677396533427661</v>
      </c>
      <c r="P384" s="2">
        <f t="shared" si="88"/>
        <v>7.8680707331611366E-2</v>
      </c>
      <c r="Q384" s="2">
        <f t="shared" si="89"/>
        <v>-0.92131929266838875</v>
      </c>
      <c r="R384" s="2">
        <f t="shared" si="90"/>
        <v>0.5677396533427661</v>
      </c>
      <c r="S384" s="4">
        <f t="shared" ref="S384:S411" si="91">(I384-J384)/J384</f>
        <v>2.0607734806629838</v>
      </c>
      <c r="Z384" s="10"/>
    </row>
    <row r="385" spans="1:26" x14ac:dyDescent="0.2">
      <c r="A385" s="2">
        <v>3</v>
      </c>
      <c r="B385" s="2">
        <v>4.8134999999999764</v>
      </c>
      <c r="C385" s="2" t="s">
        <v>19</v>
      </c>
      <c r="D385" s="2">
        <v>18</v>
      </c>
      <c r="E385" s="2">
        <v>4</v>
      </c>
      <c r="F385" s="2">
        <v>3</v>
      </c>
      <c r="H385" s="2">
        <v>6.2E-2</v>
      </c>
      <c r="I385" s="2">
        <v>4.0000000000000001E-3</v>
      </c>
      <c r="J385" s="2">
        <v>0.29299999999999998</v>
      </c>
      <c r="K385" s="2">
        <v>1.36518771331058E-2</v>
      </c>
      <c r="L385" s="2">
        <f t="shared" si="76"/>
        <v>-4.2938782478971769</v>
      </c>
      <c r="M385" s="2">
        <f t="shared" si="86"/>
        <v>0.16683232642965248</v>
      </c>
      <c r="N385" s="2">
        <f t="shared" si="78"/>
        <v>-1.790766004299883</v>
      </c>
      <c r="O385" s="2">
        <f t="shared" si="87"/>
        <v>1.1319419879731162E-2</v>
      </c>
      <c r="P385" s="2">
        <f t="shared" si="88"/>
        <v>0.14782435922908799</v>
      </c>
      <c r="Q385" s="2">
        <f t="shared" si="89"/>
        <v>-0.85217564077091201</v>
      </c>
      <c r="R385" s="2">
        <f t="shared" si="90"/>
        <v>-0.98868058012026883</v>
      </c>
      <c r="S385" s="4">
        <f t="shared" si="91"/>
        <v>-0.98634812286689422</v>
      </c>
      <c r="Z385" s="11"/>
    </row>
    <row r="386" spans="1:26" x14ac:dyDescent="0.2">
      <c r="A386" s="2">
        <v>3</v>
      </c>
      <c r="B386" s="2">
        <v>4.9007500000000164</v>
      </c>
      <c r="C386" s="2" t="s">
        <v>19</v>
      </c>
      <c r="D386" s="2">
        <v>11</v>
      </c>
      <c r="E386" s="2">
        <v>5</v>
      </c>
      <c r="F386" s="2">
        <v>3</v>
      </c>
      <c r="H386" s="2">
        <v>2.1999999999999999E-2</v>
      </c>
      <c r="I386" s="2">
        <v>0.188</v>
      </c>
      <c r="J386" s="2">
        <v>0.26600000000000001</v>
      </c>
      <c r="K386" s="2">
        <v>0.70676691729323304</v>
      </c>
      <c r="L386" s="2">
        <f t="shared" ref="L386:L445" si="92">LN(K386)</f>
        <v>-0.34705434595174994</v>
      </c>
      <c r="M386" s="2">
        <f t="shared" si="86"/>
        <v>5.9198567442779904E-2</v>
      </c>
      <c r="N386" s="2">
        <f t="shared" ref="N386:N445" si="93">LN(M386)</f>
        <v>-2.8268579359866588</v>
      </c>
      <c r="O386" s="2">
        <f t="shared" si="87"/>
        <v>0.53201273434736462</v>
      </c>
      <c r="P386" s="2">
        <f t="shared" si="88"/>
        <v>5.2453804887740901E-2</v>
      </c>
      <c r="Q386" s="2">
        <f t="shared" si="89"/>
        <v>-0.94754619511225902</v>
      </c>
      <c r="R386" s="2">
        <f t="shared" si="90"/>
        <v>-0.46798726565263538</v>
      </c>
      <c r="S386" s="4">
        <f t="shared" si="91"/>
        <v>-0.29323308270676696</v>
      </c>
      <c r="Z386" s="11"/>
    </row>
    <row r="387" spans="1:26" x14ac:dyDescent="0.2">
      <c r="A387" s="2">
        <v>3</v>
      </c>
      <c r="B387" s="2">
        <v>4.9355000000000473</v>
      </c>
      <c r="C387" s="2" t="s">
        <v>17</v>
      </c>
      <c r="D387" s="2">
        <v>3</v>
      </c>
      <c r="E387" s="2">
        <v>4</v>
      </c>
      <c r="F387" s="2">
        <v>3</v>
      </c>
      <c r="H387" s="2">
        <v>6.0000000000000001E-3</v>
      </c>
      <c r="I387" s="2">
        <v>0.125</v>
      </c>
      <c r="J387" s="2">
        <v>0.48499999999999999</v>
      </c>
      <c r="K387" s="2">
        <v>0.25773195876288663</v>
      </c>
      <c r="L387" s="2">
        <f t="shared" si="92"/>
        <v>-1.355835153635182</v>
      </c>
      <c r="M387" s="2">
        <f t="shared" si="86"/>
        <v>1.6145063848030886E-2</v>
      </c>
      <c r="N387" s="2">
        <f t="shared" si="93"/>
        <v>-4.126140920116919</v>
      </c>
      <c r="O387" s="2">
        <f t="shared" si="87"/>
        <v>0.35373187124159883</v>
      </c>
      <c r="P387" s="2">
        <f t="shared" si="88"/>
        <v>1.4305583151202065E-2</v>
      </c>
      <c r="Q387" s="2">
        <f t="shared" si="89"/>
        <v>-0.98569441684879788</v>
      </c>
      <c r="R387" s="2">
        <f t="shared" si="90"/>
        <v>-0.64626812875840123</v>
      </c>
      <c r="S387" s="4">
        <f t="shared" si="91"/>
        <v>-0.74226804123711343</v>
      </c>
      <c r="Z387" s="10"/>
    </row>
    <row r="388" spans="1:26" x14ac:dyDescent="0.2">
      <c r="A388" s="2">
        <v>3</v>
      </c>
      <c r="B388" s="2">
        <v>5.0052499999999327</v>
      </c>
      <c r="C388" s="2" t="s">
        <v>17</v>
      </c>
      <c r="D388" s="2">
        <v>20</v>
      </c>
      <c r="E388" s="2">
        <v>5</v>
      </c>
      <c r="F388" s="2">
        <v>3</v>
      </c>
      <c r="H388" s="2">
        <v>0.23300000000000001</v>
      </c>
      <c r="I388" s="2">
        <v>0.20599999999999999</v>
      </c>
      <c r="J388" s="2">
        <v>8.0000000000000002E-3</v>
      </c>
      <c r="K388" s="2">
        <v>25.75</v>
      </c>
      <c r="L388" s="2">
        <f t="shared" si="92"/>
        <v>3.2484346271097451</v>
      </c>
      <c r="M388" s="2">
        <f t="shared" ref="M388:M419" si="94" xml:space="preserve"> AVERAGE(H388/G$312, H388/G$313, H388/G$314, H388/G$315, H388/G$316, H388/G$317, H388/G$318, H388/G$320, H388/G$319, H388/G$321, H388/G$322, H388/G$323)</f>
        <v>0.62696664609853259</v>
      </c>
      <c r="N388" s="2">
        <f t="shared" si="93"/>
        <v>-0.4668619357792741</v>
      </c>
      <c r="O388" s="2">
        <f t="shared" ref="O388:O419" si="95">I388/AVERAGE(J$298:J$311,J$324:J$445)</f>
        <v>0.58295012380615485</v>
      </c>
      <c r="P388" s="2">
        <f t="shared" ref="P388:P419" si="96">H388/AVERAGE(G$312:G$323)</f>
        <v>0.55553347903834682</v>
      </c>
      <c r="Q388" s="2">
        <f t="shared" ref="Q388:Q419" si="97">(H388 - AVERAGE(G$312:G$323))/AVERAGE(G$312:G$323)</f>
        <v>-0.44446652096165312</v>
      </c>
      <c r="R388" s="2">
        <f t="shared" ref="R388:R419" si="98">(I388-AVERAGE(J$298:J$311,J$324:J$445))/AVERAGE(J$298:J$311,J$324:J$445)</f>
        <v>-0.4170498761938452</v>
      </c>
      <c r="S388" s="4">
        <f t="shared" si="91"/>
        <v>24.749999999999996</v>
      </c>
      <c r="Z388" s="11"/>
    </row>
    <row r="389" spans="1:26" x14ac:dyDescent="0.2">
      <c r="A389" s="2">
        <v>3</v>
      </c>
      <c r="B389" s="2">
        <v>5.0299999999999727</v>
      </c>
      <c r="C389" s="2" t="s">
        <v>19</v>
      </c>
      <c r="D389" s="2">
        <v>7</v>
      </c>
      <c r="E389" s="2">
        <v>6</v>
      </c>
      <c r="F389" s="2">
        <v>3</v>
      </c>
      <c r="H389" s="2">
        <v>0.23899999999999999</v>
      </c>
      <c r="I389" s="2">
        <v>0.33900000000000002</v>
      </c>
      <c r="J389" s="2">
        <v>0.32800000000000001</v>
      </c>
      <c r="K389" s="2">
        <v>1.033536585365854</v>
      </c>
      <c r="L389" s="2">
        <f t="shared" si="92"/>
        <v>3.298649899630688E-2</v>
      </c>
      <c r="M389" s="2">
        <f t="shared" si="94"/>
        <v>0.64311170994656353</v>
      </c>
      <c r="N389" s="2">
        <f t="shared" si="93"/>
        <v>-0.4414368374134639</v>
      </c>
      <c r="O389" s="2">
        <f t="shared" si="95"/>
        <v>0.95932083480721608</v>
      </c>
      <c r="P389" s="2">
        <f t="shared" si="96"/>
        <v>0.56983906218954894</v>
      </c>
      <c r="Q389" s="2">
        <f t="shared" si="97"/>
        <v>-0.43016093781045112</v>
      </c>
      <c r="R389" s="2">
        <f t="shared" si="98"/>
        <v>-4.0679165192783938E-2</v>
      </c>
      <c r="S389" s="4">
        <f t="shared" si="91"/>
        <v>3.3536585365853688E-2</v>
      </c>
      <c r="Z389" s="11"/>
    </row>
    <row r="390" spans="1:26" x14ac:dyDescent="0.2">
      <c r="A390" s="2">
        <v>3</v>
      </c>
      <c r="B390" s="2">
        <v>5.1784999999999846</v>
      </c>
      <c r="C390" s="2" t="s">
        <v>17</v>
      </c>
      <c r="D390" s="2">
        <v>19</v>
      </c>
      <c r="E390" s="2">
        <v>5</v>
      </c>
      <c r="F390" s="2">
        <v>3</v>
      </c>
      <c r="H390" s="2">
        <v>2E-3</v>
      </c>
      <c r="I390" s="2">
        <v>0.47699999999999998</v>
      </c>
      <c r="J390" s="2">
        <v>0.36</v>
      </c>
      <c r="K390" s="2">
        <v>1.325</v>
      </c>
      <c r="L390" s="2">
        <f t="shared" si="92"/>
        <v>0.28141245943818549</v>
      </c>
      <c r="M390" s="2">
        <f t="shared" si="94"/>
        <v>5.3816879493436276E-3</v>
      </c>
      <c r="N390" s="2">
        <f t="shared" si="93"/>
        <v>-5.224753208785029</v>
      </c>
      <c r="O390" s="2">
        <f t="shared" si="95"/>
        <v>1.3498408206579411</v>
      </c>
      <c r="P390" s="2">
        <f t="shared" si="96"/>
        <v>4.768527717067355E-3</v>
      </c>
      <c r="Q390" s="2">
        <f t="shared" si="97"/>
        <v>-0.99523147228293263</v>
      </c>
      <c r="R390" s="2">
        <f t="shared" si="98"/>
        <v>0.34984082065794103</v>
      </c>
      <c r="S390" s="4">
        <f t="shared" si="91"/>
        <v>0.32500000000000001</v>
      </c>
      <c r="Z390" s="11"/>
    </row>
    <row r="391" spans="1:26" x14ac:dyDescent="0.2">
      <c r="A391" s="2">
        <v>3</v>
      </c>
      <c r="B391" s="2">
        <v>5.4832499999999982</v>
      </c>
      <c r="C391" s="2" t="s">
        <v>17</v>
      </c>
      <c r="D391" s="2">
        <v>1</v>
      </c>
      <c r="E391" s="2">
        <v>4</v>
      </c>
      <c r="F391" s="2">
        <v>3</v>
      </c>
      <c r="H391" s="2">
        <v>0.14799999999999999</v>
      </c>
      <c r="I391" s="2">
        <v>0.10199999999999999</v>
      </c>
      <c r="J391" s="2">
        <v>0.23599999999999999</v>
      </c>
      <c r="K391" s="2">
        <v>0.43220338983050849</v>
      </c>
      <c r="L391" s="2">
        <f t="shared" si="92"/>
        <v>-0.83885899174133893</v>
      </c>
      <c r="M391" s="2">
        <f t="shared" si="94"/>
        <v>0.3982449082514285</v>
      </c>
      <c r="N391" s="2">
        <f t="shared" si="93"/>
        <v>-0.92068811558085939</v>
      </c>
      <c r="O391" s="2">
        <f t="shared" si="95"/>
        <v>0.2886452069331446</v>
      </c>
      <c r="P391" s="2">
        <f t="shared" si="96"/>
        <v>0.35287105106298422</v>
      </c>
      <c r="Q391" s="2">
        <f t="shared" si="97"/>
        <v>-0.64712894893701578</v>
      </c>
      <c r="R391" s="2">
        <f t="shared" si="98"/>
        <v>-0.71135479306685545</v>
      </c>
      <c r="S391" s="4">
        <f t="shared" si="91"/>
        <v>-0.56779661016949157</v>
      </c>
      <c r="Z391" s="12"/>
    </row>
    <row r="392" spans="1:26" x14ac:dyDescent="0.2">
      <c r="A392" s="2">
        <v>3</v>
      </c>
      <c r="B392" s="2">
        <v>5.4852499999999509</v>
      </c>
      <c r="C392" s="2" t="s">
        <v>19</v>
      </c>
      <c r="D392" s="2">
        <v>11</v>
      </c>
      <c r="E392" s="2">
        <v>4</v>
      </c>
      <c r="F392" s="2">
        <v>3</v>
      </c>
      <c r="H392" s="2">
        <v>0.04</v>
      </c>
      <c r="I392" s="2">
        <v>0.47</v>
      </c>
      <c r="J392" s="2">
        <v>0.30599999999999999</v>
      </c>
      <c r="K392" s="2">
        <v>1.535947712418301</v>
      </c>
      <c r="L392" s="2">
        <f t="shared" si="92"/>
        <v>0.42914759275172371</v>
      </c>
      <c r="M392" s="2">
        <f t="shared" si="94"/>
        <v>0.10763375898687255</v>
      </c>
      <c r="N392" s="2">
        <f t="shared" si="93"/>
        <v>-2.2290209352310382</v>
      </c>
      <c r="O392" s="2">
        <f t="shared" si="95"/>
        <v>1.3300318358684116</v>
      </c>
      <c r="P392" s="2">
        <f t="shared" si="96"/>
        <v>9.53705543413471E-2</v>
      </c>
      <c r="Q392" s="2">
        <f t="shared" si="97"/>
        <v>-0.904629445658653</v>
      </c>
      <c r="R392" s="2">
        <f t="shared" si="98"/>
        <v>0.3300318358684115</v>
      </c>
      <c r="S392" s="4">
        <f t="shared" si="91"/>
        <v>0.53594771241830064</v>
      </c>
      <c r="Z392" s="11"/>
    </row>
    <row r="393" spans="1:26" x14ac:dyDescent="0.2">
      <c r="A393" s="2">
        <v>3</v>
      </c>
      <c r="B393" s="2">
        <v>5.5747499999999954</v>
      </c>
      <c r="C393" s="2" t="s">
        <v>17</v>
      </c>
      <c r="D393" s="2">
        <v>2</v>
      </c>
      <c r="E393" s="2">
        <v>4</v>
      </c>
      <c r="F393" s="2">
        <v>3</v>
      </c>
      <c r="H393" s="2">
        <v>0.61399999999999999</v>
      </c>
      <c r="I393" s="2">
        <v>0.20899999999999999</v>
      </c>
      <c r="J393" s="2">
        <v>6.0000000000000001E-3</v>
      </c>
      <c r="K393" s="2">
        <v>34.833333333333329</v>
      </c>
      <c r="L393" s="2">
        <f t="shared" si="92"/>
        <v>3.550574782736756</v>
      </c>
      <c r="M393" s="2">
        <f t="shared" si="94"/>
        <v>1.6521782004484935</v>
      </c>
      <c r="N393" s="2">
        <f t="shared" si="93"/>
        <v>0.5020945388021677</v>
      </c>
      <c r="O393" s="2">
        <f t="shared" si="95"/>
        <v>0.5914396887159532</v>
      </c>
      <c r="P393" s="2">
        <f t="shared" si="96"/>
        <v>1.4639380091396779</v>
      </c>
      <c r="Q393" s="2">
        <f t="shared" si="97"/>
        <v>0.46393800913967792</v>
      </c>
      <c r="R393" s="2">
        <f t="shared" si="98"/>
        <v>-0.4085603112840468</v>
      </c>
      <c r="S393" s="4">
        <f t="shared" si="91"/>
        <v>33.833333333333329</v>
      </c>
      <c r="Z393" s="10"/>
    </row>
    <row r="394" spans="1:26" x14ac:dyDescent="0.2">
      <c r="A394" s="2">
        <v>3</v>
      </c>
      <c r="B394" s="2">
        <v>5.7000000000000446</v>
      </c>
      <c r="C394" s="2" t="s">
        <v>19</v>
      </c>
      <c r="D394" s="2">
        <v>7</v>
      </c>
      <c r="E394" s="2">
        <v>4</v>
      </c>
      <c r="F394" s="2">
        <v>3</v>
      </c>
      <c r="H394" s="2">
        <v>0.155</v>
      </c>
      <c r="I394" s="2">
        <v>2E-3</v>
      </c>
      <c r="J394" s="2">
        <v>5.8000000000000003E-2</v>
      </c>
      <c r="K394" s="2">
        <v>3.4482758620689648E-2</v>
      </c>
      <c r="L394" s="2">
        <f t="shared" si="92"/>
        <v>-3.3672958299864741</v>
      </c>
      <c r="M394" s="2">
        <f t="shared" si="94"/>
        <v>0.41708081607413122</v>
      </c>
      <c r="N394" s="2">
        <f t="shared" si="93"/>
        <v>-0.87447527242572776</v>
      </c>
      <c r="O394" s="2">
        <f t="shared" si="95"/>
        <v>5.6597099398655809E-3</v>
      </c>
      <c r="P394" s="2">
        <f t="shared" si="96"/>
        <v>0.36956089807272002</v>
      </c>
      <c r="Q394" s="2">
        <f t="shared" si="97"/>
        <v>-0.63043910192728003</v>
      </c>
      <c r="R394" s="2">
        <f t="shared" si="98"/>
        <v>-0.99434029006013447</v>
      </c>
      <c r="S394" s="4">
        <f t="shared" si="91"/>
        <v>-0.96551724137931028</v>
      </c>
      <c r="Z394" s="11"/>
    </row>
    <row r="395" spans="1:26" x14ac:dyDescent="0.2">
      <c r="A395" s="2">
        <v>3</v>
      </c>
      <c r="B395" s="2">
        <v>5.9712500000000546</v>
      </c>
      <c r="C395" s="2" t="s">
        <v>17</v>
      </c>
      <c r="D395" s="2">
        <v>18</v>
      </c>
      <c r="E395" s="2">
        <v>7</v>
      </c>
      <c r="F395" s="2">
        <v>3</v>
      </c>
      <c r="H395" s="2">
        <v>0.16800000000000001</v>
      </c>
      <c r="I395" s="2">
        <v>0</v>
      </c>
      <c r="J395" s="2">
        <v>0.65</v>
      </c>
      <c r="K395" s="2">
        <v>0</v>
      </c>
      <c r="L395" s="2" t="e">
        <f t="shared" si="92"/>
        <v>#NUM!</v>
      </c>
      <c r="M395" s="2">
        <f t="shared" si="94"/>
        <v>0.45206178774486472</v>
      </c>
      <c r="N395" s="2">
        <f t="shared" si="93"/>
        <v>-0.79393640994171566</v>
      </c>
      <c r="O395" s="2">
        <f t="shared" si="95"/>
        <v>0</v>
      </c>
      <c r="P395" s="2">
        <f t="shared" si="96"/>
        <v>0.40055632823365783</v>
      </c>
      <c r="Q395" s="2">
        <f t="shared" si="97"/>
        <v>-0.59944367176634228</v>
      </c>
      <c r="R395" s="2">
        <f t="shared" si="98"/>
        <v>-1</v>
      </c>
      <c r="S395" s="4">
        <f t="shared" si="91"/>
        <v>-1</v>
      </c>
      <c r="Z395" s="10"/>
    </row>
    <row r="396" spans="1:26" x14ac:dyDescent="0.2">
      <c r="A396" s="2">
        <v>3</v>
      </c>
      <c r="B396" s="2">
        <v>6.0697500000001128</v>
      </c>
      <c r="C396" s="2" t="s">
        <v>19</v>
      </c>
      <c r="D396" s="2">
        <v>11</v>
      </c>
      <c r="E396" s="2">
        <v>3</v>
      </c>
      <c r="F396" s="2">
        <v>3</v>
      </c>
      <c r="H396" s="2">
        <v>0.377</v>
      </c>
      <c r="I396" s="2">
        <v>0.35799999999999998</v>
      </c>
      <c r="J396" s="2">
        <v>0.24</v>
      </c>
      <c r="K396" s="2">
        <v>1.4916666666666669</v>
      </c>
      <c r="L396" s="2">
        <f t="shared" si="92"/>
        <v>0.39989406305870917</v>
      </c>
      <c r="M396" s="2">
        <f t="shared" si="94"/>
        <v>1.0144481784512738</v>
      </c>
      <c r="N396" s="2">
        <f t="shared" si="93"/>
        <v>1.4344798103036125E-2</v>
      </c>
      <c r="O396" s="2">
        <f t="shared" si="95"/>
        <v>1.0130880792359389</v>
      </c>
      <c r="P396" s="2">
        <f t="shared" si="96"/>
        <v>0.89886747466719641</v>
      </c>
      <c r="Q396" s="2">
        <f t="shared" si="97"/>
        <v>-0.10113252533280359</v>
      </c>
      <c r="R396" s="2">
        <f t="shared" si="98"/>
        <v>1.3088079235938972E-2</v>
      </c>
      <c r="S396" s="4">
        <f t="shared" si="91"/>
        <v>0.49166666666666664</v>
      </c>
      <c r="Z396" s="11"/>
    </row>
    <row r="397" spans="1:26" x14ac:dyDescent="0.2">
      <c r="A397" s="2">
        <v>3</v>
      </c>
      <c r="B397" s="2">
        <v>6.0715000000000154</v>
      </c>
      <c r="C397" s="2" t="s">
        <v>19</v>
      </c>
      <c r="D397" s="2">
        <v>4</v>
      </c>
      <c r="E397" s="2">
        <v>5</v>
      </c>
      <c r="F397" s="2">
        <v>3</v>
      </c>
      <c r="H397" s="2">
        <v>0.11700000000000001</v>
      </c>
      <c r="I397" s="2">
        <v>0.496</v>
      </c>
      <c r="J397" s="2">
        <v>0.34599999999999997</v>
      </c>
      <c r="K397" s="2">
        <v>1.433526011560694</v>
      </c>
      <c r="L397" s="2">
        <f t="shared" si="92"/>
        <v>0.3601371516672035</v>
      </c>
      <c r="M397" s="2">
        <f t="shared" si="94"/>
        <v>0.31482874503660219</v>
      </c>
      <c r="N397" s="2">
        <f t="shared" si="93"/>
        <v>-1.1557264545472186</v>
      </c>
      <c r="O397" s="2">
        <f t="shared" si="95"/>
        <v>1.403608065086664</v>
      </c>
      <c r="P397" s="2">
        <f t="shared" si="96"/>
        <v>0.27895887144844028</v>
      </c>
      <c r="Q397" s="2">
        <f t="shared" si="97"/>
        <v>-0.72104112855155977</v>
      </c>
      <c r="R397" s="2">
        <f t="shared" si="98"/>
        <v>0.40360806508666408</v>
      </c>
      <c r="S397" s="4">
        <f t="shared" si="91"/>
        <v>0.43352601156069376</v>
      </c>
      <c r="Z397" s="11"/>
    </row>
    <row r="398" spans="1:26" x14ac:dyDescent="0.2">
      <c r="A398" s="2">
        <v>3</v>
      </c>
      <c r="B398" s="2">
        <v>6.1887500000000273</v>
      </c>
      <c r="C398" s="2" t="s">
        <v>17</v>
      </c>
      <c r="D398" s="2">
        <v>13</v>
      </c>
      <c r="E398" s="2">
        <v>4</v>
      </c>
      <c r="F398" s="2">
        <v>3</v>
      </c>
      <c r="H398" s="2">
        <v>2.5000000000000001E-2</v>
      </c>
      <c r="I398" s="2">
        <v>0.46100000000000002</v>
      </c>
      <c r="J398" s="2">
        <v>0.34300000000000003</v>
      </c>
      <c r="K398" s="2">
        <v>1.34402332361516</v>
      </c>
      <c r="L398" s="2">
        <f t="shared" si="92"/>
        <v>0.29566759583070834</v>
      </c>
      <c r="M398" s="2">
        <f t="shared" si="94"/>
        <v>6.7271099366795359E-2</v>
      </c>
      <c r="N398" s="2">
        <f t="shared" si="93"/>
        <v>-2.6990245644767739</v>
      </c>
      <c r="O398" s="2">
        <f t="shared" si="95"/>
        <v>1.3045631411390164</v>
      </c>
      <c r="P398" s="2">
        <f t="shared" si="96"/>
        <v>5.9606596463341939E-2</v>
      </c>
      <c r="Q398" s="2">
        <f t="shared" si="97"/>
        <v>-0.94039340353665801</v>
      </c>
      <c r="R398" s="2">
        <f t="shared" si="98"/>
        <v>0.3045631411390165</v>
      </c>
      <c r="S398" s="4">
        <f t="shared" si="91"/>
        <v>0.3440233236151603</v>
      </c>
      <c r="Z398" s="10"/>
    </row>
    <row r="399" spans="1:26" x14ac:dyDescent="0.2">
      <c r="A399" s="2">
        <v>3</v>
      </c>
      <c r="B399" s="2">
        <v>6.4317499999999654</v>
      </c>
      <c r="C399" s="2" t="s">
        <v>17</v>
      </c>
      <c r="D399" s="2">
        <v>1</v>
      </c>
      <c r="E399" s="2">
        <v>3</v>
      </c>
      <c r="F399" s="2">
        <v>3</v>
      </c>
      <c r="H399" s="2">
        <v>0.45200000000000001</v>
      </c>
      <c r="I399" s="2">
        <v>0.223</v>
      </c>
      <c r="J399" s="2">
        <v>0.46200000000000002</v>
      </c>
      <c r="K399" s="2">
        <v>0.48268398268398272</v>
      </c>
      <c r="L399" s="2">
        <f t="shared" si="92"/>
        <v>-0.72839311962162001</v>
      </c>
      <c r="M399" s="2">
        <f t="shared" si="94"/>
        <v>1.2162614765516599</v>
      </c>
      <c r="N399" s="2">
        <f t="shared" si="93"/>
        <v>0.19578179048725666</v>
      </c>
      <c r="O399" s="2">
        <f t="shared" si="95"/>
        <v>0.63105765829501226</v>
      </c>
      <c r="P399" s="2">
        <f t="shared" si="96"/>
        <v>1.0776872640572221</v>
      </c>
      <c r="Q399" s="2">
        <f t="shared" si="97"/>
        <v>7.7687264057222233E-2</v>
      </c>
      <c r="R399" s="2">
        <f t="shared" si="98"/>
        <v>-0.36894234170498769</v>
      </c>
      <c r="S399" s="4">
        <f t="shared" si="91"/>
        <v>-0.51731601731601728</v>
      </c>
      <c r="V399" s="13"/>
      <c r="Z399" s="10"/>
    </row>
    <row r="400" spans="1:26" x14ac:dyDescent="0.2">
      <c r="A400" s="2">
        <v>3</v>
      </c>
      <c r="B400" s="2">
        <v>6.4895000000001346</v>
      </c>
      <c r="C400" s="2" t="s">
        <v>17</v>
      </c>
      <c r="D400" s="2">
        <v>19</v>
      </c>
      <c r="E400" s="2">
        <v>4</v>
      </c>
      <c r="F400" s="2">
        <v>3</v>
      </c>
      <c r="H400" s="2">
        <v>1.2999999999999999E-2</v>
      </c>
      <c r="I400" s="2">
        <v>2.9000000000000001E-2</v>
      </c>
      <c r="J400" s="2">
        <v>1.7999999999999999E-2</v>
      </c>
      <c r="K400" s="2">
        <v>1.6111111111111109</v>
      </c>
      <c r="L400" s="2">
        <f t="shared" si="92"/>
        <v>0.47692407209030924</v>
      </c>
      <c r="M400" s="2">
        <f t="shared" si="94"/>
        <v>3.4980971670733579E-2</v>
      </c>
      <c r="N400" s="2">
        <f t="shared" si="93"/>
        <v>-3.3529510318834377</v>
      </c>
      <c r="O400" s="2">
        <f t="shared" si="95"/>
        <v>8.2065794128050928E-2</v>
      </c>
      <c r="P400" s="2">
        <f t="shared" si="96"/>
        <v>3.0995430160937806E-2</v>
      </c>
      <c r="Q400" s="2">
        <f t="shared" si="97"/>
        <v>-0.96900456983906214</v>
      </c>
      <c r="R400" s="2">
        <f t="shared" si="98"/>
        <v>-0.91793420587194896</v>
      </c>
      <c r="S400" s="4">
        <f t="shared" si="91"/>
        <v>0.61111111111111127</v>
      </c>
      <c r="Z400" s="11"/>
    </row>
    <row r="401" spans="1:26" x14ac:dyDescent="0.2">
      <c r="A401" s="2">
        <v>3</v>
      </c>
      <c r="B401" s="2">
        <v>6.49675000000002</v>
      </c>
      <c r="C401" s="2" t="s">
        <v>17</v>
      </c>
      <c r="D401" s="2">
        <v>20</v>
      </c>
      <c r="E401" s="2">
        <v>4</v>
      </c>
      <c r="F401" s="2">
        <v>3</v>
      </c>
      <c r="H401" s="2">
        <v>0.10299999999999999</v>
      </c>
      <c r="I401" s="2">
        <v>0.38</v>
      </c>
      <c r="J401" s="2">
        <v>0.155</v>
      </c>
      <c r="K401" s="2">
        <v>2.4516129032258061</v>
      </c>
      <c r="L401" s="2">
        <f t="shared" si="92"/>
        <v>0.89674613580118467</v>
      </c>
      <c r="M401" s="2">
        <f t="shared" si="94"/>
        <v>0.27715692939119679</v>
      </c>
      <c r="N401" s="2">
        <f t="shared" si="93"/>
        <v>-1.283171401115339</v>
      </c>
      <c r="O401" s="2">
        <f t="shared" si="95"/>
        <v>1.0753448885744603</v>
      </c>
      <c r="P401" s="2">
        <f t="shared" si="96"/>
        <v>0.24557917742896876</v>
      </c>
      <c r="Q401" s="2">
        <f t="shared" si="97"/>
        <v>-0.75442082257103127</v>
      </c>
      <c r="R401" s="2">
        <f t="shared" si="98"/>
        <v>7.5344888574460422E-2</v>
      </c>
      <c r="S401" s="4">
        <f t="shared" si="91"/>
        <v>1.4516129032258065</v>
      </c>
      <c r="Z401" s="11"/>
    </row>
    <row r="402" spans="1:26" x14ac:dyDescent="0.2">
      <c r="A402" s="2">
        <v>3</v>
      </c>
      <c r="B402" s="2">
        <v>6.5860000000000127</v>
      </c>
      <c r="C402" s="2" t="s">
        <v>19</v>
      </c>
      <c r="D402" s="2">
        <v>7</v>
      </c>
      <c r="E402" s="2">
        <v>5</v>
      </c>
      <c r="F402" s="2">
        <v>3</v>
      </c>
      <c r="H402" s="2">
        <v>5.8999999999999997E-2</v>
      </c>
      <c r="I402" s="2">
        <v>0.128</v>
      </c>
      <c r="J402" s="2">
        <v>0.19</v>
      </c>
      <c r="K402" s="2">
        <v>0.67368421052631577</v>
      </c>
      <c r="L402" s="2">
        <f t="shared" si="92"/>
        <v>-0.39499380824086899</v>
      </c>
      <c r="M402" s="2">
        <f t="shared" si="94"/>
        <v>0.15875979450563704</v>
      </c>
      <c r="N402" s="2">
        <f t="shared" si="93"/>
        <v>-1.8403629454392549</v>
      </c>
      <c r="O402" s="2">
        <f t="shared" si="95"/>
        <v>0.36222143615139718</v>
      </c>
      <c r="P402" s="2">
        <f t="shared" si="96"/>
        <v>0.14067156765348696</v>
      </c>
      <c r="Q402" s="2">
        <f t="shared" si="97"/>
        <v>-0.85932843234651302</v>
      </c>
      <c r="R402" s="2">
        <f t="shared" si="98"/>
        <v>-0.63777856384860276</v>
      </c>
      <c r="S402" s="4">
        <f t="shared" si="91"/>
        <v>-0.32631578947368423</v>
      </c>
      <c r="Z402" s="11"/>
    </row>
    <row r="403" spans="1:26" x14ac:dyDescent="0.2">
      <c r="A403" s="2">
        <v>3</v>
      </c>
      <c r="B403" s="2">
        <v>6.6542500000000473</v>
      </c>
      <c r="C403" s="2" t="s">
        <v>19</v>
      </c>
      <c r="D403" s="2">
        <v>11</v>
      </c>
      <c r="E403" s="2">
        <v>2</v>
      </c>
      <c r="F403" s="2">
        <v>3</v>
      </c>
      <c r="H403" s="2">
        <v>4.0000000000000001E-3</v>
      </c>
      <c r="I403" s="2">
        <v>0.51700000000000002</v>
      </c>
      <c r="J403" s="2">
        <v>0.25600000000000001</v>
      </c>
      <c r="K403" s="2">
        <v>2.01953125</v>
      </c>
      <c r="L403" s="2">
        <f t="shared" si="92"/>
        <v>0.7028654300288667</v>
      </c>
      <c r="M403" s="2">
        <f t="shared" si="94"/>
        <v>1.0763375898687255E-2</v>
      </c>
      <c r="N403" s="2">
        <f t="shared" si="93"/>
        <v>-4.5316060282250836</v>
      </c>
      <c r="O403" s="2">
        <f t="shared" si="95"/>
        <v>1.4630350194552528</v>
      </c>
      <c r="P403" s="2">
        <f t="shared" si="96"/>
        <v>9.53705543413471E-3</v>
      </c>
      <c r="Q403" s="2">
        <f t="shared" si="97"/>
        <v>-0.99046294456586526</v>
      </c>
      <c r="R403" s="2">
        <f t="shared" si="98"/>
        <v>0.46303501945525277</v>
      </c>
      <c r="S403" s="4">
        <f t="shared" si="91"/>
        <v>1.01953125</v>
      </c>
      <c r="Z403" s="11"/>
    </row>
    <row r="404" spans="1:26" x14ac:dyDescent="0.2">
      <c r="A404" s="2">
        <v>3</v>
      </c>
      <c r="B404" s="2">
        <v>6.8702499999999418</v>
      </c>
      <c r="C404" s="2" t="s">
        <v>17</v>
      </c>
      <c r="D404" s="2">
        <v>2</v>
      </c>
      <c r="E404" s="2">
        <v>3</v>
      </c>
      <c r="F404" s="2">
        <v>3</v>
      </c>
      <c r="H404" s="2">
        <v>0.02</v>
      </c>
      <c r="I404" s="2">
        <v>0.629</v>
      </c>
      <c r="J404" s="2">
        <v>1.1919999999999999</v>
      </c>
      <c r="K404" s="2">
        <v>0.52768456375838924</v>
      </c>
      <c r="L404" s="2">
        <f t="shared" si="92"/>
        <v>-0.63925659092485454</v>
      </c>
      <c r="M404" s="2">
        <f t="shared" si="94"/>
        <v>5.3816879493436276E-2</v>
      </c>
      <c r="N404" s="2">
        <f t="shared" si="93"/>
        <v>-2.9221681157909836</v>
      </c>
      <c r="O404" s="2">
        <f t="shared" si="95"/>
        <v>1.7799787760877253</v>
      </c>
      <c r="P404" s="2">
        <f t="shared" si="96"/>
        <v>4.768527717067355E-2</v>
      </c>
      <c r="Q404" s="2">
        <f t="shared" si="97"/>
        <v>-0.95231472282932639</v>
      </c>
      <c r="R404" s="2">
        <f t="shared" si="98"/>
        <v>0.77997877608772526</v>
      </c>
      <c r="S404" s="4">
        <f t="shared" si="91"/>
        <v>-0.47231543624161071</v>
      </c>
      <c r="Z404" s="10"/>
    </row>
    <row r="405" spans="1:26" x14ac:dyDescent="0.2">
      <c r="A405" s="2">
        <v>3</v>
      </c>
      <c r="B405" s="2">
        <v>7.0744999999999436</v>
      </c>
      <c r="C405" s="2" t="s">
        <v>17</v>
      </c>
      <c r="D405" s="2">
        <v>3</v>
      </c>
      <c r="E405" s="2">
        <v>3</v>
      </c>
      <c r="F405" s="2">
        <v>3</v>
      </c>
      <c r="H405" s="2">
        <v>2.7E-2</v>
      </c>
      <c r="I405" s="2">
        <v>0.49299999999999999</v>
      </c>
      <c r="J405" s="2">
        <v>1.0009999999999999</v>
      </c>
      <c r="K405" s="2">
        <v>0.49250749250749248</v>
      </c>
      <c r="L405" s="2">
        <f t="shared" si="92"/>
        <v>-0.70824560527253055</v>
      </c>
      <c r="M405" s="2">
        <f t="shared" si="94"/>
        <v>7.2652787316138986E-2</v>
      </c>
      <c r="N405" s="2">
        <f t="shared" si="93"/>
        <v>-2.6220635233406453</v>
      </c>
      <c r="O405" s="2">
        <f t="shared" si="95"/>
        <v>1.3951185001768658</v>
      </c>
      <c r="P405" s="2">
        <f t="shared" si="96"/>
        <v>6.4375124180409291E-2</v>
      </c>
      <c r="Q405" s="2">
        <f t="shared" si="97"/>
        <v>-0.93562487581959064</v>
      </c>
      <c r="R405" s="2">
        <f t="shared" si="98"/>
        <v>0.39511850017686573</v>
      </c>
      <c r="S405" s="4">
        <f t="shared" si="91"/>
        <v>-0.50749250749250741</v>
      </c>
      <c r="Z405" s="10"/>
    </row>
    <row r="406" spans="1:26" x14ac:dyDescent="0.2">
      <c r="A406" s="2">
        <v>3</v>
      </c>
      <c r="B406" s="2">
        <v>7.0827500000000327</v>
      </c>
      <c r="C406" s="2" t="s">
        <v>19</v>
      </c>
      <c r="D406" s="2">
        <v>1</v>
      </c>
      <c r="E406" s="2">
        <v>5</v>
      </c>
      <c r="F406" s="2">
        <v>3</v>
      </c>
      <c r="H406" s="2">
        <v>0.33</v>
      </c>
      <c r="I406" s="2">
        <v>0.249</v>
      </c>
      <c r="J406" s="2">
        <v>0.13100000000000001</v>
      </c>
      <c r="K406" s="2">
        <v>1.9007633587786259</v>
      </c>
      <c r="L406" s="2">
        <f t="shared" si="92"/>
        <v>0.64225557326355609</v>
      </c>
      <c r="M406" s="2">
        <f t="shared" si="94"/>
        <v>0.88797851164169861</v>
      </c>
      <c r="N406" s="2">
        <f t="shared" si="93"/>
        <v>-0.11880773488444862</v>
      </c>
      <c r="O406" s="2">
        <f t="shared" si="95"/>
        <v>0.70463388751326483</v>
      </c>
      <c r="P406" s="2">
        <f t="shared" si="96"/>
        <v>0.78680707331611355</v>
      </c>
      <c r="Q406" s="2">
        <f t="shared" si="97"/>
        <v>-0.2131929266838864</v>
      </c>
      <c r="R406" s="2">
        <f t="shared" si="98"/>
        <v>-0.29536611248673517</v>
      </c>
      <c r="S406" s="4">
        <f t="shared" si="91"/>
        <v>0.9007633587786259</v>
      </c>
      <c r="Z406" s="11"/>
    </row>
    <row r="407" spans="1:26" x14ac:dyDescent="0.2">
      <c r="A407" s="2">
        <v>3</v>
      </c>
      <c r="B407" s="2">
        <v>7.1565000000000509</v>
      </c>
      <c r="C407" s="2" t="s">
        <v>19</v>
      </c>
      <c r="D407" s="2">
        <v>18</v>
      </c>
      <c r="E407" s="2">
        <v>3</v>
      </c>
      <c r="F407" s="2">
        <v>3</v>
      </c>
      <c r="H407" s="2">
        <v>0.18099999999999999</v>
      </c>
      <c r="I407" s="2">
        <v>0.58499999999999996</v>
      </c>
      <c r="J407" s="2">
        <v>0.14599999999999999</v>
      </c>
      <c r="K407" s="2">
        <v>4.006849315068493</v>
      </c>
      <c r="L407" s="2">
        <f t="shared" si="92"/>
        <v>1.38800522552352</v>
      </c>
      <c r="M407" s="2">
        <f t="shared" si="94"/>
        <v>0.48704275941559821</v>
      </c>
      <c r="N407" s="2">
        <f t="shared" si="93"/>
        <v>-0.71940335807914901</v>
      </c>
      <c r="O407" s="2">
        <f t="shared" si="95"/>
        <v>1.6554651574106825</v>
      </c>
      <c r="P407" s="2">
        <f t="shared" si="96"/>
        <v>0.43155175839459559</v>
      </c>
      <c r="Q407" s="2">
        <f t="shared" si="97"/>
        <v>-0.56844824160540441</v>
      </c>
      <c r="R407" s="2">
        <f t="shared" si="98"/>
        <v>0.65546515741068234</v>
      </c>
      <c r="S407" s="4">
        <f t="shared" si="91"/>
        <v>3.006849315068493</v>
      </c>
      <c r="Z407" s="11"/>
    </row>
    <row r="408" spans="1:26" x14ac:dyDescent="0.2">
      <c r="A408" s="2">
        <v>3</v>
      </c>
      <c r="B408" s="2">
        <v>7.2300000000000182</v>
      </c>
      <c r="C408" s="2" t="s">
        <v>19</v>
      </c>
      <c r="D408" s="2">
        <v>8</v>
      </c>
      <c r="E408" s="2">
        <v>3</v>
      </c>
      <c r="F408" s="2">
        <v>3</v>
      </c>
      <c r="H408" s="2">
        <v>5.3999999999999999E-2</v>
      </c>
      <c r="I408" s="2">
        <v>0.45500000000000002</v>
      </c>
      <c r="J408" s="2">
        <v>0.22700000000000001</v>
      </c>
      <c r="K408" s="2">
        <v>2.0044052863436121</v>
      </c>
      <c r="L408" s="2">
        <f t="shared" si="92"/>
        <v>0.69534740146954765</v>
      </c>
      <c r="M408" s="2">
        <f t="shared" si="94"/>
        <v>0.14530557463227797</v>
      </c>
      <c r="N408" s="2">
        <f t="shared" si="93"/>
        <v>-1.9289163427807001</v>
      </c>
      <c r="O408" s="2">
        <f t="shared" si="95"/>
        <v>1.2875840113194197</v>
      </c>
      <c r="P408" s="2">
        <f t="shared" si="96"/>
        <v>0.12875024836081858</v>
      </c>
      <c r="Q408" s="2">
        <f t="shared" si="97"/>
        <v>-0.87124975163918139</v>
      </c>
      <c r="R408" s="2">
        <f t="shared" si="98"/>
        <v>0.28758401131941974</v>
      </c>
      <c r="S408" s="4">
        <f t="shared" si="91"/>
        <v>1.0044052863436124</v>
      </c>
      <c r="Z408" s="11"/>
    </row>
    <row r="409" spans="1:26" x14ac:dyDescent="0.2">
      <c r="A409" s="2">
        <v>3</v>
      </c>
      <c r="B409" s="2">
        <v>7.3802499999999327</v>
      </c>
      <c r="C409" s="2" t="s">
        <v>17</v>
      </c>
      <c r="D409" s="2">
        <v>1</v>
      </c>
      <c r="E409" s="2">
        <v>2</v>
      </c>
      <c r="F409" s="2">
        <v>3</v>
      </c>
      <c r="H409" s="2">
        <v>0.438</v>
      </c>
      <c r="I409" s="2">
        <v>0.313</v>
      </c>
      <c r="J409" s="2">
        <v>0.308</v>
      </c>
      <c r="K409" s="2">
        <v>1.0162337662337659</v>
      </c>
      <c r="L409" s="2">
        <f t="shared" si="92"/>
        <v>1.6103407566578454E-2</v>
      </c>
      <c r="M409" s="2">
        <f t="shared" si="94"/>
        <v>1.1785896609062545</v>
      </c>
      <c r="N409" s="2">
        <f t="shared" si="93"/>
        <v>0.16431852103147157</v>
      </c>
      <c r="O409" s="2">
        <f t="shared" si="95"/>
        <v>0.8857446055889634</v>
      </c>
      <c r="P409" s="2">
        <f t="shared" si="96"/>
        <v>1.0443075700377507</v>
      </c>
      <c r="Q409" s="2">
        <f t="shared" si="97"/>
        <v>4.4307570037750724E-2</v>
      </c>
      <c r="R409" s="2">
        <f t="shared" si="98"/>
        <v>-0.11425539441103656</v>
      </c>
      <c r="S409" s="4">
        <f t="shared" si="91"/>
        <v>1.623376623376625E-2</v>
      </c>
      <c r="Z409" s="12"/>
    </row>
    <row r="410" spans="1:26" x14ac:dyDescent="0.2">
      <c r="A410" s="2">
        <v>3</v>
      </c>
      <c r="B410" s="2">
        <v>7.46875</v>
      </c>
      <c r="C410" s="2" t="s">
        <v>17</v>
      </c>
      <c r="D410" s="2">
        <v>18</v>
      </c>
      <c r="E410" s="2">
        <v>6</v>
      </c>
      <c r="F410" s="2">
        <v>3</v>
      </c>
      <c r="H410" s="2">
        <v>0.112</v>
      </c>
      <c r="I410" s="2">
        <v>0.58699999999999997</v>
      </c>
      <c r="J410" s="2">
        <v>0.63900000000000001</v>
      </c>
      <c r="K410" s="2">
        <v>0.91862284820031292</v>
      </c>
      <c r="L410" s="2">
        <f t="shared" si="92"/>
        <v>-8.4879634549438421E-2</v>
      </c>
      <c r="M410" s="2">
        <f t="shared" si="94"/>
        <v>0.30137452516324315</v>
      </c>
      <c r="N410" s="2">
        <f t="shared" si="93"/>
        <v>-1.19940151804988</v>
      </c>
      <c r="O410" s="2">
        <f t="shared" si="95"/>
        <v>1.6611248673505479</v>
      </c>
      <c r="P410" s="2">
        <f t="shared" si="96"/>
        <v>0.26703755215577191</v>
      </c>
      <c r="Q410" s="2">
        <f t="shared" si="97"/>
        <v>-0.73296244784422815</v>
      </c>
      <c r="R410" s="2">
        <f t="shared" si="98"/>
        <v>0.66112486735054798</v>
      </c>
      <c r="S410" s="4">
        <f t="shared" si="91"/>
        <v>-8.1377151799687075E-2</v>
      </c>
      <c r="Z410" s="10"/>
    </row>
    <row r="411" spans="1:26" x14ac:dyDescent="0.2">
      <c r="A411" s="2">
        <v>3</v>
      </c>
      <c r="B411" s="2">
        <v>7.7362500000001546</v>
      </c>
      <c r="C411" s="2" t="s">
        <v>17</v>
      </c>
      <c r="D411" s="2">
        <v>13</v>
      </c>
      <c r="E411" s="2">
        <v>3</v>
      </c>
      <c r="F411" s="2">
        <v>3</v>
      </c>
      <c r="H411" s="2">
        <v>3.0000000000000001E-3</v>
      </c>
      <c r="I411" s="2">
        <v>0.45600000000000002</v>
      </c>
      <c r="J411" s="2">
        <v>0.249</v>
      </c>
      <c r="K411" s="2">
        <v>1.831325301204819</v>
      </c>
      <c r="L411" s="2">
        <f t="shared" si="92"/>
        <v>0.6050399130496783</v>
      </c>
      <c r="M411" s="2">
        <f t="shared" si="94"/>
        <v>8.0725319240154431E-3</v>
      </c>
      <c r="N411" s="2">
        <f t="shared" si="93"/>
        <v>-4.8192881006768644</v>
      </c>
      <c r="O411" s="2">
        <f t="shared" si="95"/>
        <v>1.2904138662893525</v>
      </c>
      <c r="P411" s="2">
        <f t="shared" si="96"/>
        <v>7.1527915756010325E-3</v>
      </c>
      <c r="Q411" s="2">
        <f t="shared" si="97"/>
        <v>-0.992847208424399</v>
      </c>
      <c r="R411" s="2">
        <f t="shared" si="98"/>
        <v>0.29041386628935251</v>
      </c>
      <c r="S411" s="4">
        <f t="shared" si="91"/>
        <v>0.8313253012048194</v>
      </c>
      <c r="Z411" s="10"/>
    </row>
    <row r="412" spans="1:26" x14ac:dyDescent="0.2">
      <c r="A412" s="2">
        <v>3</v>
      </c>
      <c r="B412" s="2">
        <v>7.8005000000000564</v>
      </c>
      <c r="C412" s="2" t="s">
        <v>17</v>
      </c>
      <c r="D412" s="2">
        <v>19</v>
      </c>
      <c r="E412" s="2">
        <v>3</v>
      </c>
      <c r="F412" s="2">
        <v>3</v>
      </c>
      <c r="H412" s="2">
        <v>0.06</v>
      </c>
      <c r="J412" s="2">
        <v>0.26500000000000001</v>
      </c>
      <c r="L412" s="2" t="e">
        <f t="shared" si="92"/>
        <v>#NUM!</v>
      </c>
      <c r="M412" s="2">
        <f t="shared" si="94"/>
        <v>0.16145063848030883</v>
      </c>
      <c r="N412" s="2">
        <f t="shared" si="93"/>
        <v>-1.823555827122874</v>
      </c>
      <c r="O412" s="2">
        <f t="shared" si="95"/>
        <v>0</v>
      </c>
      <c r="P412" s="2">
        <f t="shared" si="96"/>
        <v>0.14305583151202064</v>
      </c>
      <c r="Q412" s="2">
        <f t="shared" si="97"/>
        <v>-0.85694416848797939</v>
      </c>
      <c r="R412" s="2">
        <f t="shared" si="98"/>
        <v>-1</v>
      </c>
      <c r="Z412" s="11"/>
    </row>
    <row r="413" spans="1:26" x14ac:dyDescent="0.2">
      <c r="A413" s="2">
        <v>3</v>
      </c>
      <c r="B413" s="2">
        <v>7.8605000000000018</v>
      </c>
      <c r="C413" s="2" t="s">
        <v>19</v>
      </c>
      <c r="D413" s="2">
        <v>4</v>
      </c>
      <c r="E413" s="2">
        <v>4</v>
      </c>
      <c r="F413" s="2">
        <v>3</v>
      </c>
      <c r="H413" s="2">
        <v>0.113</v>
      </c>
      <c r="I413" s="2">
        <v>0.58099999999999996</v>
      </c>
      <c r="J413" s="2">
        <v>0.35199999999999998</v>
      </c>
      <c r="K413" s="2">
        <v>1.6505681818181821</v>
      </c>
      <c r="L413" s="2">
        <f t="shared" si="92"/>
        <v>0.50111958125381428</v>
      </c>
      <c r="M413" s="2">
        <f t="shared" si="94"/>
        <v>0.30406536913791499</v>
      </c>
      <c r="N413" s="2">
        <f t="shared" si="93"/>
        <v>-1.190512570632634</v>
      </c>
      <c r="O413" s="2">
        <f t="shared" si="95"/>
        <v>1.6441457375309512</v>
      </c>
      <c r="P413" s="2">
        <f t="shared" si="96"/>
        <v>0.26942181601430554</v>
      </c>
      <c r="Q413" s="2">
        <f t="shared" si="97"/>
        <v>-0.73057818398569452</v>
      </c>
      <c r="R413" s="2">
        <f t="shared" si="98"/>
        <v>0.64414573753095117</v>
      </c>
      <c r="S413" s="4">
        <f t="shared" ref="S413:S420" si="99">(I413-J413)/J413</f>
        <v>0.65056818181818177</v>
      </c>
      <c r="Z413" s="11"/>
    </row>
    <row r="414" spans="1:26" x14ac:dyDescent="0.2">
      <c r="A414" s="2">
        <v>3</v>
      </c>
      <c r="B414" s="2">
        <v>7.9882500000001073</v>
      </c>
      <c r="C414" s="2" t="s">
        <v>17</v>
      </c>
      <c r="D414" s="2">
        <v>20</v>
      </c>
      <c r="E414" s="2">
        <v>3</v>
      </c>
      <c r="F414" s="2">
        <v>3</v>
      </c>
      <c r="H414" s="2">
        <v>0.104</v>
      </c>
      <c r="I414" s="2">
        <v>1.03</v>
      </c>
      <c r="J414" s="2">
        <v>0.33800000000000002</v>
      </c>
      <c r="K414" s="2">
        <v>3.0473372781065091</v>
      </c>
      <c r="L414" s="2">
        <f t="shared" si="92"/>
        <v>1.1142681857406627</v>
      </c>
      <c r="M414" s="2">
        <f t="shared" si="94"/>
        <v>0.27984777336586864</v>
      </c>
      <c r="N414" s="2">
        <f t="shared" si="93"/>
        <v>-1.2735094902036019</v>
      </c>
      <c r="O414" s="2">
        <f t="shared" si="95"/>
        <v>2.9147506190307744</v>
      </c>
      <c r="P414" s="2">
        <f t="shared" si="96"/>
        <v>0.24796344128750245</v>
      </c>
      <c r="Q414" s="2">
        <f t="shared" si="97"/>
        <v>-0.75203655871249764</v>
      </c>
      <c r="R414" s="2">
        <f t="shared" si="98"/>
        <v>1.9147506190307746</v>
      </c>
      <c r="S414" s="4">
        <f t="shared" si="99"/>
        <v>2.0473372781065087</v>
      </c>
      <c r="Z414" s="11"/>
    </row>
    <row r="415" spans="1:26" x14ac:dyDescent="0.2">
      <c r="A415" s="2">
        <v>3</v>
      </c>
      <c r="B415" s="2">
        <v>8.1657500000001164</v>
      </c>
      <c r="C415" s="2" t="s">
        <v>17</v>
      </c>
      <c r="D415" s="2">
        <v>2</v>
      </c>
      <c r="E415" s="2">
        <v>2</v>
      </c>
      <c r="F415" s="2">
        <v>3</v>
      </c>
      <c r="H415" s="2">
        <v>1.2999999999999999E-2</v>
      </c>
      <c r="I415" s="2">
        <v>0.33500000000000002</v>
      </c>
      <c r="J415" s="2">
        <v>0.27600000000000002</v>
      </c>
      <c r="K415" s="2">
        <v>1.213768115942029</v>
      </c>
      <c r="L415" s="2">
        <f t="shared" si="92"/>
        <v>0.19372966610791648</v>
      </c>
      <c r="M415" s="2">
        <f t="shared" si="94"/>
        <v>3.4980971670733579E-2</v>
      </c>
      <c r="N415" s="2">
        <f t="shared" si="93"/>
        <v>-3.3529510318834377</v>
      </c>
      <c r="O415" s="2">
        <f t="shared" si="95"/>
        <v>0.94800141492748491</v>
      </c>
      <c r="P415" s="2">
        <f t="shared" si="96"/>
        <v>3.0995430160937806E-2</v>
      </c>
      <c r="Q415" s="2">
        <f t="shared" si="97"/>
        <v>-0.96900456983906214</v>
      </c>
      <c r="R415" s="2">
        <f t="shared" si="98"/>
        <v>-5.1998585072515112E-2</v>
      </c>
      <c r="S415" s="4">
        <f t="shared" si="99"/>
        <v>0.21376811594202896</v>
      </c>
      <c r="Z415" s="10"/>
    </row>
    <row r="416" spans="1:26" x14ac:dyDescent="0.2">
      <c r="A416" s="2">
        <v>3</v>
      </c>
      <c r="B416" s="2">
        <v>8.4077500000000782</v>
      </c>
      <c r="C416" s="2" t="s">
        <v>19</v>
      </c>
      <c r="D416" s="2">
        <v>11</v>
      </c>
      <c r="E416" s="2">
        <v>1</v>
      </c>
      <c r="F416" s="2">
        <v>3</v>
      </c>
      <c r="H416" s="2">
        <v>8.3000000000000004E-2</v>
      </c>
      <c r="I416" s="2">
        <v>0.40200000000000002</v>
      </c>
      <c r="J416" s="2">
        <v>0.29499999999999998</v>
      </c>
      <c r="K416" s="2">
        <v>1.3627118644067799</v>
      </c>
      <c r="L416" s="2">
        <f t="shared" si="92"/>
        <v>0.30947673227920142</v>
      </c>
      <c r="M416" s="2">
        <f t="shared" si="94"/>
        <v>0.22334004989776057</v>
      </c>
      <c r="N416" s="2">
        <f t="shared" si="93"/>
        <v>-1.4990597815483766</v>
      </c>
      <c r="O416" s="2">
        <f t="shared" si="95"/>
        <v>1.1376016979129819</v>
      </c>
      <c r="P416" s="2">
        <f t="shared" si="96"/>
        <v>0.19789390025829523</v>
      </c>
      <c r="Q416" s="2">
        <f t="shared" si="97"/>
        <v>-0.80210609974170477</v>
      </c>
      <c r="R416" s="2">
        <f t="shared" si="98"/>
        <v>0.13760169791298188</v>
      </c>
      <c r="S416" s="4">
        <f t="shared" si="99"/>
        <v>0.36271186440677983</v>
      </c>
      <c r="Z416" s="11"/>
    </row>
    <row r="417" spans="1:26" x14ac:dyDescent="0.2">
      <c r="A417" s="2">
        <v>3</v>
      </c>
      <c r="B417" s="2">
        <v>8.9662499999999454</v>
      </c>
      <c r="C417" s="2" t="s">
        <v>17</v>
      </c>
      <c r="D417" s="2">
        <v>18</v>
      </c>
      <c r="E417" s="2">
        <v>5</v>
      </c>
      <c r="F417" s="2">
        <v>3</v>
      </c>
      <c r="H417" s="2">
        <v>8.1000000000000003E-2</v>
      </c>
      <c r="I417" s="2">
        <v>0.30399999999999999</v>
      </c>
      <c r="J417" s="2">
        <v>0.45700000000000002</v>
      </c>
      <c r="K417" s="2">
        <v>0.66520787746170673</v>
      </c>
      <c r="L417" s="2">
        <f t="shared" si="92"/>
        <v>-0.40765568948798309</v>
      </c>
      <c r="M417" s="2">
        <f t="shared" si="94"/>
        <v>0.21795836194841697</v>
      </c>
      <c r="N417" s="2">
        <f t="shared" si="93"/>
        <v>-1.5234512346725355</v>
      </c>
      <c r="O417" s="2">
        <f t="shared" si="95"/>
        <v>0.86027591085956834</v>
      </c>
      <c r="P417" s="2">
        <f t="shared" si="96"/>
        <v>0.19312537254122789</v>
      </c>
      <c r="Q417" s="2">
        <f t="shared" si="97"/>
        <v>-0.80687462745877214</v>
      </c>
      <c r="R417" s="2">
        <f t="shared" si="98"/>
        <v>-0.13972408914043169</v>
      </c>
      <c r="S417" s="4">
        <f t="shared" si="99"/>
        <v>-0.33479212253829327</v>
      </c>
      <c r="Z417" s="10"/>
    </row>
    <row r="418" spans="1:26" x14ac:dyDescent="0.2">
      <c r="A418" s="2">
        <v>3</v>
      </c>
      <c r="B418" s="2">
        <v>9.1114999999999782</v>
      </c>
      <c r="C418" s="2" t="s">
        <v>17</v>
      </c>
      <c r="D418" s="2">
        <v>19</v>
      </c>
      <c r="E418" s="2">
        <v>2</v>
      </c>
      <c r="F418" s="2">
        <v>3</v>
      </c>
      <c r="H418" s="2">
        <v>3.0000000000000001E-3</v>
      </c>
      <c r="I418" s="2">
        <v>0.40600000000000003</v>
      </c>
      <c r="J418" s="2">
        <v>0.69899999999999995</v>
      </c>
      <c r="K418" s="2">
        <v>0.58082975679542215</v>
      </c>
      <c r="L418" s="2">
        <f t="shared" si="92"/>
        <v>-0.54329758263207739</v>
      </c>
      <c r="M418" s="2">
        <f t="shared" si="94"/>
        <v>8.0725319240154431E-3</v>
      </c>
      <c r="N418" s="2">
        <f t="shared" si="93"/>
        <v>-4.8192881006768644</v>
      </c>
      <c r="O418" s="2">
        <f t="shared" si="95"/>
        <v>1.148921117792713</v>
      </c>
      <c r="P418" s="2">
        <f t="shared" si="96"/>
        <v>7.1527915756010325E-3</v>
      </c>
      <c r="Q418" s="2">
        <f t="shared" si="97"/>
        <v>-0.992847208424399</v>
      </c>
      <c r="R418" s="2">
        <f t="shared" si="98"/>
        <v>0.14892111779271303</v>
      </c>
      <c r="S418" s="4">
        <f t="shared" si="99"/>
        <v>-0.41917024320457791</v>
      </c>
      <c r="Z418" s="11"/>
    </row>
    <row r="419" spans="1:26" x14ac:dyDescent="0.2">
      <c r="A419" s="2">
        <v>3</v>
      </c>
      <c r="B419" s="2">
        <v>9.2135000000000673</v>
      </c>
      <c r="C419" s="2" t="s">
        <v>17</v>
      </c>
      <c r="D419" s="2">
        <v>3</v>
      </c>
      <c r="E419" s="2">
        <v>2</v>
      </c>
      <c r="F419" s="2">
        <v>3</v>
      </c>
      <c r="H419" s="2">
        <v>1.0999999999999999E-2</v>
      </c>
      <c r="I419" s="2">
        <v>0.441</v>
      </c>
      <c r="J419" s="2">
        <v>0.23</v>
      </c>
      <c r="K419" s="2">
        <v>1.9173913043478259</v>
      </c>
      <c r="L419" s="2">
        <f t="shared" si="92"/>
        <v>0.65096556652365056</v>
      </c>
      <c r="M419" s="2">
        <f t="shared" si="94"/>
        <v>2.9599283721389952E-2</v>
      </c>
      <c r="N419" s="2">
        <f t="shared" si="93"/>
        <v>-3.5200051165466042</v>
      </c>
      <c r="O419" s="2">
        <f t="shared" si="95"/>
        <v>1.2479660417403606</v>
      </c>
      <c r="P419" s="2">
        <f t="shared" si="96"/>
        <v>2.6226902443870451E-2</v>
      </c>
      <c r="Q419" s="2">
        <f t="shared" si="97"/>
        <v>-0.97377309755612951</v>
      </c>
      <c r="R419" s="2">
        <f t="shared" si="98"/>
        <v>0.24796604174036063</v>
      </c>
      <c r="S419" s="4">
        <f t="shared" si="99"/>
        <v>0.91739130434782601</v>
      </c>
      <c r="Z419" s="10"/>
    </row>
    <row r="420" spans="1:26" x14ac:dyDescent="0.2">
      <c r="A420" s="2">
        <v>3</v>
      </c>
      <c r="B420" s="2">
        <v>9.2837500000000546</v>
      </c>
      <c r="C420" s="2" t="s">
        <v>17</v>
      </c>
      <c r="D420" s="2">
        <v>13</v>
      </c>
      <c r="E420" s="2">
        <v>2</v>
      </c>
      <c r="F420" s="2">
        <v>3</v>
      </c>
      <c r="H420" s="2">
        <v>6.6000000000000003E-2</v>
      </c>
      <c r="I420" s="2">
        <v>0.66100000000000003</v>
      </c>
      <c r="J420" s="2">
        <v>1.0629999999999999</v>
      </c>
      <c r="K420" s="2">
        <v>0.62182502351834434</v>
      </c>
      <c r="L420" s="2">
        <f t="shared" si="92"/>
        <v>-0.47509653849026157</v>
      </c>
      <c r="M420" s="2">
        <f t="shared" ref="M420:M445" si="100" xml:space="preserve"> AVERAGE(H420/G$312, H420/G$313, H420/G$314, H420/G$315, H420/G$316, H420/G$317, H420/G$318, H420/G$320, H420/G$319, H420/G$321, H420/G$322, H420/G$323)</f>
        <v>0.17759570232833974</v>
      </c>
      <c r="N420" s="2">
        <f t="shared" si="93"/>
        <v>-1.728245647318549</v>
      </c>
      <c r="O420" s="2">
        <f t="shared" ref="O420:O445" si="101">I420/AVERAGE(J$298:J$311,J$324:J$445)</f>
        <v>1.8705341351255746</v>
      </c>
      <c r="P420" s="2">
        <f t="shared" ref="P420:P445" si="102">H420/AVERAGE(G$312:G$323)</f>
        <v>0.15736141466322273</v>
      </c>
      <c r="Q420" s="2">
        <f t="shared" ref="Q420:Q445" si="103">(H420 - AVERAGE(G$312:G$323))/AVERAGE(G$312:G$323)</f>
        <v>-0.84263858533677727</v>
      </c>
      <c r="R420" s="2">
        <f t="shared" ref="R420:R445" si="104">(I420-AVERAGE(J$298:J$311,J$324:J$445))/AVERAGE(J$298:J$311,J$324:J$445)</f>
        <v>0.87053413512557465</v>
      </c>
      <c r="S420" s="4">
        <f t="shared" si="99"/>
        <v>-0.37817497648165566</v>
      </c>
      <c r="Z420" s="10"/>
    </row>
    <row r="421" spans="1:26" x14ac:dyDescent="0.2">
      <c r="A421" s="2">
        <v>3</v>
      </c>
      <c r="B421" s="2">
        <v>9.4797499999999673</v>
      </c>
      <c r="C421" s="2" t="s">
        <v>17</v>
      </c>
      <c r="D421" s="2">
        <v>20</v>
      </c>
      <c r="E421" s="2">
        <v>2</v>
      </c>
      <c r="F421" s="2">
        <v>3</v>
      </c>
      <c r="H421" s="2">
        <v>0.26100000000000001</v>
      </c>
      <c r="I421" s="2">
        <v>0.42599999999999999</v>
      </c>
      <c r="J421" s="2">
        <v>0</v>
      </c>
      <c r="L421" s="2" t="e">
        <f t="shared" si="92"/>
        <v>#NUM!</v>
      </c>
      <c r="M421" s="2">
        <f t="shared" si="100"/>
        <v>0.70231027738934337</v>
      </c>
      <c r="N421" s="2">
        <f t="shared" si="93"/>
        <v>-0.35337998202228121</v>
      </c>
      <c r="O421" s="2">
        <f t="shared" si="101"/>
        <v>1.2055182171913688</v>
      </c>
      <c r="P421" s="2">
        <f t="shared" si="102"/>
        <v>0.62229286707728981</v>
      </c>
      <c r="Q421" s="2">
        <f t="shared" si="103"/>
        <v>-0.37770713292271019</v>
      </c>
      <c r="R421" s="2">
        <f t="shared" si="104"/>
        <v>0.20551821719136873</v>
      </c>
      <c r="Z421" s="11"/>
    </row>
    <row r="422" spans="1:26" x14ac:dyDescent="0.2">
      <c r="A422" s="2">
        <v>3</v>
      </c>
      <c r="B422" s="2">
        <v>9.4995000000001255</v>
      </c>
      <c r="C422" s="2" t="s">
        <v>19</v>
      </c>
      <c r="D422" s="2">
        <v>18</v>
      </c>
      <c r="E422" s="2">
        <v>2</v>
      </c>
      <c r="F422" s="2">
        <v>3</v>
      </c>
      <c r="H422" s="2">
        <v>0.33800000000000002</v>
      </c>
      <c r="I422" s="2">
        <v>2E-3</v>
      </c>
      <c r="J422" s="2">
        <v>3.0000000000000001E-3</v>
      </c>
      <c r="K422" s="2">
        <v>0.66666666666666663</v>
      </c>
      <c r="L422" s="2">
        <f t="shared" si="92"/>
        <v>-0.40546510810816444</v>
      </c>
      <c r="M422" s="2">
        <f t="shared" si="100"/>
        <v>0.90950526343907334</v>
      </c>
      <c r="N422" s="2">
        <f t="shared" si="93"/>
        <v>-9.4854493861955519E-2</v>
      </c>
      <c r="O422" s="2">
        <f t="shared" si="101"/>
        <v>5.6597099398655809E-3</v>
      </c>
      <c r="P422" s="2">
        <f t="shared" si="102"/>
        <v>0.80588118418438304</v>
      </c>
      <c r="Q422" s="2">
        <f t="shared" si="103"/>
        <v>-0.19411881581561696</v>
      </c>
      <c r="R422" s="2">
        <f t="shared" si="104"/>
        <v>-0.99434029006013447</v>
      </c>
      <c r="S422" s="4">
        <f t="shared" ref="S422:S445" si="105">(I422-J422)/J422</f>
        <v>-0.33333333333333331</v>
      </c>
      <c r="Z422" s="11"/>
    </row>
    <row r="423" spans="1:26" x14ac:dyDescent="0.2">
      <c r="A423" s="2">
        <v>3</v>
      </c>
      <c r="B423" s="2">
        <v>9.6392499999999472</v>
      </c>
      <c r="C423" s="2" t="s">
        <v>19</v>
      </c>
      <c r="D423" s="2">
        <v>1</v>
      </c>
      <c r="E423" s="2">
        <v>4</v>
      </c>
      <c r="F423" s="2">
        <v>3</v>
      </c>
      <c r="H423" s="2">
        <v>0.11</v>
      </c>
      <c r="I423" s="2">
        <v>0.36299999999999999</v>
      </c>
      <c r="J423" s="2">
        <v>0.34200000000000003</v>
      </c>
      <c r="K423" s="2">
        <v>1.06140350877193</v>
      </c>
      <c r="L423" s="2">
        <f t="shared" si="92"/>
        <v>5.9592097202245807E-2</v>
      </c>
      <c r="M423" s="2">
        <f t="shared" si="100"/>
        <v>0.29599283721389952</v>
      </c>
      <c r="N423" s="2">
        <f t="shared" si="93"/>
        <v>-1.2174200235525583</v>
      </c>
      <c r="O423" s="2">
        <f t="shared" si="101"/>
        <v>1.027237354085603</v>
      </c>
      <c r="P423" s="2">
        <f t="shared" si="102"/>
        <v>0.26226902443870453</v>
      </c>
      <c r="Q423" s="2">
        <f t="shared" si="103"/>
        <v>-0.73773097556129552</v>
      </c>
      <c r="R423" s="2">
        <f t="shared" si="104"/>
        <v>2.7237354085602936E-2</v>
      </c>
      <c r="S423" s="4">
        <f t="shared" si="105"/>
        <v>6.140350877192971E-2</v>
      </c>
      <c r="Z423" s="11"/>
    </row>
    <row r="424" spans="1:26" x14ac:dyDescent="0.2">
      <c r="A424" s="2">
        <v>3</v>
      </c>
      <c r="B424" s="2">
        <v>9.6494999999999891</v>
      </c>
      <c r="C424" s="2" t="s">
        <v>19</v>
      </c>
      <c r="D424" s="2">
        <v>4</v>
      </c>
      <c r="E424" s="2">
        <v>3</v>
      </c>
      <c r="F424" s="2">
        <v>3</v>
      </c>
      <c r="H424" s="2">
        <v>4.0000000000000001E-3</v>
      </c>
      <c r="I424" s="2">
        <v>7.0000000000000001E-3</v>
      </c>
      <c r="J424" s="2">
        <v>0.245</v>
      </c>
      <c r="K424" s="2">
        <v>2.8571428571428571E-2</v>
      </c>
      <c r="L424" s="2">
        <f t="shared" si="92"/>
        <v>-3.5553480614894135</v>
      </c>
      <c r="M424" s="2">
        <f t="shared" si="100"/>
        <v>1.0763375898687255E-2</v>
      </c>
      <c r="N424" s="2">
        <f t="shared" si="93"/>
        <v>-4.5316060282250836</v>
      </c>
      <c r="O424" s="2">
        <f t="shared" si="101"/>
        <v>1.9808984789529534E-2</v>
      </c>
      <c r="P424" s="2">
        <f t="shared" si="102"/>
        <v>9.53705543413471E-3</v>
      </c>
      <c r="Q424" s="2">
        <f t="shared" si="103"/>
        <v>-0.99046294456586526</v>
      </c>
      <c r="R424" s="2">
        <f t="shared" si="104"/>
        <v>-0.98019101521047047</v>
      </c>
      <c r="S424" s="4">
        <f t="shared" si="105"/>
        <v>-0.97142857142857142</v>
      </c>
      <c r="Z424" s="11"/>
    </row>
    <row r="425" spans="1:26" x14ac:dyDescent="0.2">
      <c r="A425" s="2">
        <v>3</v>
      </c>
      <c r="B425" s="2">
        <v>9.6980000000000928</v>
      </c>
      <c r="C425" s="2" t="s">
        <v>19</v>
      </c>
      <c r="D425" s="2">
        <v>7</v>
      </c>
      <c r="E425" s="2">
        <v>3</v>
      </c>
      <c r="F425" s="2">
        <v>3</v>
      </c>
      <c r="H425" s="2">
        <v>0.159</v>
      </c>
      <c r="I425" s="2">
        <v>0.39400000000000002</v>
      </c>
      <c r="J425" s="2">
        <v>0.28699999999999998</v>
      </c>
      <c r="K425" s="2">
        <v>1.372822299651568</v>
      </c>
      <c r="L425" s="2">
        <f t="shared" si="92"/>
        <v>0.31686869353831276</v>
      </c>
      <c r="M425" s="2">
        <f t="shared" si="100"/>
        <v>0.42784419197281842</v>
      </c>
      <c r="N425" s="2">
        <f t="shared" si="93"/>
        <v>-0.84899618712474301</v>
      </c>
      <c r="O425" s="2">
        <f t="shared" si="101"/>
        <v>1.1149628581535196</v>
      </c>
      <c r="P425" s="2">
        <f t="shared" si="102"/>
        <v>0.37909795350685471</v>
      </c>
      <c r="Q425" s="2">
        <f t="shared" si="103"/>
        <v>-0.6209020464931454</v>
      </c>
      <c r="R425" s="2">
        <f t="shared" si="104"/>
        <v>0.11496285815351952</v>
      </c>
      <c r="S425" s="4">
        <f t="shared" si="105"/>
        <v>0.3728222996515681</v>
      </c>
      <c r="Z425" s="11"/>
    </row>
    <row r="426" spans="1:26" x14ac:dyDescent="0.2">
      <c r="A426" s="2">
        <v>3</v>
      </c>
      <c r="B426" s="2">
        <v>10.22575000000006</v>
      </c>
      <c r="C426" s="2" t="s">
        <v>17</v>
      </c>
      <c r="D426" s="2">
        <v>1</v>
      </c>
      <c r="E426" s="2">
        <v>1</v>
      </c>
      <c r="F426" s="2">
        <v>3</v>
      </c>
      <c r="H426" s="2">
        <v>0.09</v>
      </c>
      <c r="I426" s="2">
        <v>0.46899999999999997</v>
      </c>
      <c r="J426" s="2">
        <v>0.54200000000000004</v>
      </c>
      <c r="K426" s="2">
        <v>0.8653136531365313</v>
      </c>
      <c r="L426" s="2">
        <f t="shared" si="92"/>
        <v>-0.14466323299336692</v>
      </c>
      <c r="M426" s="2">
        <f t="shared" si="100"/>
        <v>0.24217595772046321</v>
      </c>
      <c r="N426" s="2">
        <f t="shared" si="93"/>
        <v>-1.4180907190147096</v>
      </c>
      <c r="O426" s="2">
        <f t="shared" si="101"/>
        <v>1.3272019808984787</v>
      </c>
      <c r="P426" s="2">
        <f t="shared" si="102"/>
        <v>0.21458374726803095</v>
      </c>
      <c r="Q426" s="2">
        <f t="shared" si="103"/>
        <v>-0.78541625273196902</v>
      </c>
      <c r="R426" s="2">
        <f t="shared" si="104"/>
        <v>0.32720198089847868</v>
      </c>
      <c r="S426" s="4">
        <f t="shared" si="105"/>
        <v>-0.13468634686346875</v>
      </c>
      <c r="Z426" s="12"/>
    </row>
    <row r="427" spans="1:26" x14ac:dyDescent="0.2">
      <c r="A427" s="2">
        <v>3</v>
      </c>
      <c r="B427" s="2">
        <v>10.46375000000012</v>
      </c>
      <c r="C427" s="2" t="s">
        <v>17</v>
      </c>
      <c r="D427" s="2">
        <v>18</v>
      </c>
      <c r="E427" s="2">
        <v>4</v>
      </c>
      <c r="F427" s="2">
        <v>3</v>
      </c>
      <c r="H427" s="2">
        <v>0.10299999999999999</v>
      </c>
      <c r="I427" s="2">
        <v>6.0000000000000001E-3</v>
      </c>
      <c r="J427" s="2">
        <v>0.58099999999999996</v>
      </c>
      <c r="K427" s="2">
        <v>1.0327022375215151E-2</v>
      </c>
      <c r="L427" s="2">
        <f t="shared" si="92"/>
        <v>-4.5729912876238554</v>
      </c>
      <c r="M427" s="2">
        <f t="shared" si="100"/>
        <v>0.27715692939119679</v>
      </c>
      <c r="N427" s="2">
        <f t="shared" si="93"/>
        <v>-1.283171401115339</v>
      </c>
      <c r="O427" s="2">
        <f t="shared" si="101"/>
        <v>1.6979129819596744E-2</v>
      </c>
      <c r="P427" s="2">
        <f t="shared" si="102"/>
        <v>0.24557917742896876</v>
      </c>
      <c r="Q427" s="2">
        <f t="shared" si="103"/>
        <v>-0.75442082257103127</v>
      </c>
      <c r="R427" s="2">
        <f t="shared" si="104"/>
        <v>-0.98302087018040329</v>
      </c>
      <c r="S427" s="4">
        <f t="shared" si="105"/>
        <v>-0.98967297762478479</v>
      </c>
      <c r="Z427" s="10"/>
    </row>
    <row r="428" spans="1:26" x14ac:dyDescent="0.2">
      <c r="A428" s="2">
        <v>3</v>
      </c>
      <c r="B428" s="2">
        <v>10.8900000000001</v>
      </c>
      <c r="C428" s="2" t="s">
        <v>19</v>
      </c>
      <c r="D428" s="2">
        <v>8</v>
      </c>
      <c r="E428" s="2">
        <v>2</v>
      </c>
      <c r="F428" s="2">
        <v>3</v>
      </c>
      <c r="H428" s="2">
        <v>0.248</v>
      </c>
      <c r="I428" s="2">
        <v>7.8E-2</v>
      </c>
      <c r="J428" s="2">
        <v>0.56100000000000005</v>
      </c>
      <c r="K428" s="2">
        <v>0.13903743315508019</v>
      </c>
      <c r="L428" s="2">
        <f t="shared" si="92"/>
        <v>-1.9730120788331047</v>
      </c>
      <c r="M428" s="2">
        <f t="shared" si="100"/>
        <v>0.66732930571860993</v>
      </c>
      <c r="N428" s="2">
        <f t="shared" si="93"/>
        <v>-0.40447164317999229</v>
      </c>
      <c r="O428" s="2">
        <f t="shared" si="101"/>
        <v>0.22072868765475767</v>
      </c>
      <c r="P428" s="2">
        <f t="shared" si="102"/>
        <v>0.59129743691635195</v>
      </c>
      <c r="Q428" s="2">
        <f t="shared" si="103"/>
        <v>-0.408702563083648</v>
      </c>
      <c r="R428" s="2">
        <f t="shared" si="104"/>
        <v>-0.77927131234524227</v>
      </c>
      <c r="S428" s="4">
        <f t="shared" si="105"/>
        <v>-0.86096256684491979</v>
      </c>
      <c r="Z428" s="11"/>
    </row>
    <row r="429" spans="1:26" x14ac:dyDescent="0.2">
      <c r="A429" s="2">
        <v>3</v>
      </c>
      <c r="B429" s="2">
        <v>11.254000000000129</v>
      </c>
      <c r="C429" s="2" t="s">
        <v>19</v>
      </c>
      <c r="D429" s="2">
        <v>7</v>
      </c>
      <c r="E429" s="2">
        <v>2</v>
      </c>
      <c r="F429" s="2">
        <v>3</v>
      </c>
      <c r="H429" s="2">
        <v>0.157</v>
      </c>
      <c r="I429" s="2">
        <v>0.69599999999999995</v>
      </c>
      <c r="J429" s="2">
        <v>0.36199999999999999</v>
      </c>
      <c r="K429" s="2">
        <v>1.922651933701657</v>
      </c>
      <c r="L429" s="2">
        <f t="shared" si="92"/>
        <v>0.65370544850864831</v>
      </c>
      <c r="M429" s="2">
        <f t="shared" si="100"/>
        <v>0.42246250402347479</v>
      </c>
      <c r="N429" s="2">
        <f t="shared" si="93"/>
        <v>-0.8616545839966665</v>
      </c>
      <c r="O429" s="2">
        <f t="shared" si="101"/>
        <v>1.9695790590732221</v>
      </c>
      <c r="P429" s="2">
        <f t="shared" si="102"/>
        <v>0.37432942578978734</v>
      </c>
      <c r="Q429" s="2">
        <f t="shared" si="103"/>
        <v>-0.62567057421021266</v>
      </c>
      <c r="R429" s="2">
        <f t="shared" si="104"/>
        <v>0.96957905907322206</v>
      </c>
      <c r="S429" s="4">
        <f t="shared" si="105"/>
        <v>0.92265193370165743</v>
      </c>
      <c r="Z429" s="11"/>
    </row>
    <row r="430" spans="1:26" x14ac:dyDescent="0.2">
      <c r="A430" s="2">
        <v>3</v>
      </c>
      <c r="B430" s="2">
        <v>11.43849999999998</v>
      </c>
      <c r="C430" s="2" t="s">
        <v>19</v>
      </c>
      <c r="D430" s="2">
        <v>4</v>
      </c>
      <c r="E430" s="2">
        <v>2</v>
      </c>
      <c r="F430" s="2">
        <v>3</v>
      </c>
      <c r="H430" s="2">
        <v>0</v>
      </c>
      <c r="I430" s="2">
        <v>0.34799999999999998</v>
      </c>
      <c r="J430" s="2">
        <v>2E-3</v>
      </c>
      <c r="K430" s="2">
        <v>174</v>
      </c>
      <c r="L430" s="2">
        <f t="shared" si="92"/>
        <v>5.1590552992145291</v>
      </c>
      <c r="M430" s="2">
        <f t="shared" si="100"/>
        <v>0</v>
      </c>
      <c r="N430" s="2" t="e">
        <f t="shared" si="93"/>
        <v>#NUM!</v>
      </c>
      <c r="O430" s="2">
        <f t="shared" si="101"/>
        <v>0.98478952953661103</v>
      </c>
      <c r="P430" s="2">
        <f t="shared" si="102"/>
        <v>0</v>
      </c>
      <c r="Q430" s="2">
        <f t="shared" si="103"/>
        <v>-1</v>
      </c>
      <c r="R430" s="2">
        <f t="shared" si="104"/>
        <v>-1.5210470463388959E-2</v>
      </c>
      <c r="S430" s="4">
        <f t="shared" si="105"/>
        <v>172.99999999999997</v>
      </c>
      <c r="Z430" s="11"/>
    </row>
    <row r="431" spans="1:26" x14ac:dyDescent="0.2">
      <c r="A431" s="2">
        <v>3</v>
      </c>
      <c r="B431" s="2">
        <v>11.96125000000006</v>
      </c>
      <c r="C431" s="2" t="s">
        <v>17</v>
      </c>
      <c r="D431" s="2">
        <v>18</v>
      </c>
      <c r="E431" s="2">
        <v>3</v>
      </c>
      <c r="F431" s="2">
        <v>3</v>
      </c>
      <c r="H431" s="2">
        <v>1.0999999999999999E-2</v>
      </c>
      <c r="I431" s="2">
        <v>2.7E-2</v>
      </c>
      <c r="J431" s="2">
        <v>1.034</v>
      </c>
      <c r="K431" s="2">
        <v>2.6112185686653772E-2</v>
      </c>
      <c r="L431" s="2">
        <f t="shared" si="92"/>
        <v>-3.6453531890640454</v>
      </c>
      <c r="M431" s="2">
        <f t="shared" si="100"/>
        <v>2.9599283721389952E-2</v>
      </c>
      <c r="N431" s="2">
        <f t="shared" si="93"/>
        <v>-3.5200051165466042</v>
      </c>
      <c r="O431" s="2">
        <f t="shared" si="101"/>
        <v>7.6406084188185341E-2</v>
      </c>
      <c r="P431" s="2">
        <f t="shared" si="102"/>
        <v>2.6226902443870451E-2</v>
      </c>
      <c r="Q431" s="2">
        <f t="shared" si="103"/>
        <v>-0.97377309755612951</v>
      </c>
      <c r="R431" s="2">
        <f t="shared" si="104"/>
        <v>-0.9235939158118146</v>
      </c>
      <c r="S431" s="4">
        <f t="shared" si="105"/>
        <v>-0.97388781431334637</v>
      </c>
      <c r="Z431" s="10"/>
    </row>
    <row r="432" spans="1:26" x14ac:dyDescent="0.2">
      <c r="A432" s="2">
        <v>3</v>
      </c>
      <c r="B432" s="2">
        <v>12.05224999999996</v>
      </c>
      <c r="C432" s="2" t="s">
        <v>17</v>
      </c>
      <c r="D432" s="2">
        <v>2</v>
      </c>
      <c r="E432" s="2">
        <v>1</v>
      </c>
      <c r="F432" s="2">
        <v>3</v>
      </c>
      <c r="H432" s="2">
        <v>1.0999999999999999E-2</v>
      </c>
      <c r="I432" s="2">
        <v>0.13</v>
      </c>
      <c r="J432" s="2">
        <v>0.21</v>
      </c>
      <c r="K432" s="2">
        <v>0.61904761904761907</v>
      </c>
      <c r="L432" s="2">
        <f t="shared" si="92"/>
        <v>-0.47957308026188622</v>
      </c>
      <c r="M432" s="2">
        <f t="shared" si="100"/>
        <v>2.9599283721389952E-2</v>
      </c>
      <c r="N432" s="2">
        <f t="shared" si="93"/>
        <v>-3.5200051165466042</v>
      </c>
      <c r="O432" s="2">
        <f t="shared" si="101"/>
        <v>0.36788114609126277</v>
      </c>
      <c r="P432" s="2">
        <f t="shared" si="102"/>
        <v>2.6226902443870451E-2</v>
      </c>
      <c r="Q432" s="2">
        <f t="shared" si="103"/>
        <v>-0.97377309755612951</v>
      </c>
      <c r="R432" s="2">
        <f t="shared" si="104"/>
        <v>-0.63211885390873723</v>
      </c>
      <c r="S432" s="4">
        <f t="shared" si="105"/>
        <v>-0.38095238095238093</v>
      </c>
      <c r="Z432" s="10"/>
    </row>
    <row r="433" spans="1:26" x14ac:dyDescent="0.2">
      <c r="A433" s="2">
        <v>3</v>
      </c>
      <c r="B433" s="2">
        <v>12.195750000000089</v>
      </c>
      <c r="C433" s="2" t="s">
        <v>19</v>
      </c>
      <c r="D433" s="2">
        <v>1</v>
      </c>
      <c r="E433" s="2">
        <v>3</v>
      </c>
      <c r="F433" s="2">
        <v>3</v>
      </c>
      <c r="H433" s="2">
        <v>0.30199999999999999</v>
      </c>
      <c r="I433" s="2">
        <v>0.26</v>
      </c>
      <c r="J433" s="2">
        <v>0.59499999999999997</v>
      </c>
      <c r="K433" s="2">
        <v>0.43697478991596639</v>
      </c>
      <c r="L433" s="2">
        <f t="shared" si="92"/>
        <v>-0.82787977453010198</v>
      </c>
      <c r="M433" s="2">
        <f t="shared" si="100"/>
        <v>0.81263488035088782</v>
      </c>
      <c r="N433" s="2">
        <f t="shared" si="93"/>
        <v>-0.2074733719701049</v>
      </c>
      <c r="O433" s="2">
        <f t="shared" si="101"/>
        <v>0.73576229218252553</v>
      </c>
      <c r="P433" s="2">
        <f t="shared" si="102"/>
        <v>0.72004768527717056</v>
      </c>
      <c r="Q433" s="2">
        <f t="shared" si="103"/>
        <v>-0.27995231472282944</v>
      </c>
      <c r="R433" s="2">
        <f t="shared" si="104"/>
        <v>-0.26423770781747441</v>
      </c>
      <c r="S433" s="4">
        <f t="shared" si="105"/>
        <v>-0.56302521008403361</v>
      </c>
      <c r="Z433" s="11"/>
    </row>
    <row r="434" spans="1:26" x14ac:dyDescent="0.2">
      <c r="A434" s="2">
        <v>3</v>
      </c>
      <c r="B434" s="2">
        <v>13.044499999999969</v>
      </c>
      <c r="C434" s="2" t="s">
        <v>17</v>
      </c>
      <c r="D434" s="2">
        <v>19</v>
      </c>
      <c r="E434" s="2">
        <v>1</v>
      </c>
      <c r="F434" s="2">
        <v>3</v>
      </c>
      <c r="H434" s="2">
        <v>0.21100000000000002</v>
      </c>
      <c r="I434" s="2">
        <v>0.66200000000000003</v>
      </c>
      <c r="J434" s="2">
        <v>0.20799999999999999</v>
      </c>
      <c r="K434" s="2">
        <v>3.1826923076923079</v>
      </c>
      <c r="L434" s="2">
        <f t="shared" si="92"/>
        <v>1.1577274762356904</v>
      </c>
      <c r="M434" s="2">
        <f t="shared" si="100"/>
        <v>0.56776807865575274</v>
      </c>
      <c r="N434" s="2">
        <f t="shared" si="93"/>
        <v>-0.56604225586890811</v>
      </c>
      <c r="O434" s="2">
        <f t="shared" si="101"/>
        <v>1.8733639900955075</v>
      </c>
      <c r="P434" s="2">
        <f t="shared" si="102"/>
        <v>0.50307967415060595</v>
      </c>
      <c r="Q434" s="2">
        <f t="shared" si="103"/>
        <v>-0.496920325849394</v>
      </c>
      <c r="R434" s="2">
        <f t="shared" si="104"/>
        <v>0.87336399009550747</v>
      </c>
      <c r="S434" s="4">
        <f t="shared" si="105"/>
        <v>2.1826923076923079</v>
      </c>
      <c r="Z434" s="11"/>
    </row>
    <row r="435" spans="1:26" x14ac:dyDescent="0.2">
      <c r="A435" s="2">
        <v>3</v>
      </c>
      <c r="B435" s="2">
        <v>13.458750000000011</v>
      </c>
      <c r="C435" s="2" t="s">
        <v>17</v>
      </c>
      <c r="D435" s="2">
        <v>18</v>
      </c>
      <c r="E435" s="2">
        <v>2</v>
      </c>
      <c r="F435" s="2">
        <v>3</v>
      </c>
      <c r="H435" s="2">
        <v>1.2999999999999999E-2</v>
      </c>
      <c r="I435" s="2">
        <v>0.72399999999999998</v>
      </c>
      <c r="J435" s="2">
        <v>0.377</v>
      </c>
      <c r="K435" s="2">
        <v>1.920424403183024</v>
      </c>
      <c r="L435" s="2">
        <f t="shared" si="92"/>
        <v>0.65254620493770565</v>
      </c>
      <c r="M435" s="2">
        <f t="shared" si="100"/>
        <v>3.4980971670733579E-2</v>
      </c>
      <c r="N435" s="2">
        <f t="shared" si="93"/>
        <v>-3.3529510318834377</v>
      </c>
      <c r="O435" s="2">
        <f t="shared" si="101"/>
        <v>2.0488149982313404</v>
      </c>
      <c r="P435" s="2">
        <f t="shared" si="102"/>
        <v>3.0995430160937806E-2</v>
      </c>
      <c r="Q435" s="2">
        <f t="shared" si="103"/>
        <v>-0.96900456983906214</v>
      </c>
      <c r="R435" s="2">
        <f t="shared" si="104"/>
        <v>1.0488149982313404</v>
      </c>
      <c r="S435" s="4">
        <f t="shared" si="105"/>
        <v>0.92042440318302376</v>
      </c>
      <c r="Z435" s="10"/>
    </row>
    <row r="436" spans="1:26" x14ac:dyDescent="0.2">
      <c r="A436" s="2">
        <v>3</v>
      </c>
      <c r="B436" s="2">
        <v>13.92624999999998</v>
      </c>
      <c r="C436" s="2" t="s">
        <v>17</v>
      </c>
      <c r="D436" s="2">
        <v>13</v>
      </c>
      <c r="E436" s="2">
        <v>1</v>
      </c>
      <c r="F436" s="2">
        <v>3</v>
      </c>
      <c r="H436" s="2">
        <v>1.2999999999999999E-2</v>
      </c>
      <c r="I436" s="2">
        <v>0.436</v>
      </c>
      <c r="J436" s="2">
        <v>0.39600000000000002</v>
      </c>
      <c r="K436" s="2">
        <v>1.101010101010101</v>
      </c>
      <c r="L436" s="2">
        <f t="shared" si="92"/>
        <v>9.6228032094553759E-2</v>
      </c>
      <c r="M436" s="2">
        <f t="shared" si="100"/>
        <v>3.4980971670733579E-2</v>
      </c>
      <c r="N436" s="2">
        <f t="shared" si="93"/>
        <v>-3.3529510318834377</v>
      </c>
      <c r="O436" s="2">
        <f t="shared" si="101"/>
        <v>1.2338167668906967</v>
      </c>
      <c r="P436" s="2">
        <f t="shared" si="102"/>
        <v>3.0995430160937806E-2</v>
      </c>
      <c r="Q436" s="2">
        <f t="shared" si="103"/>
        <v>-0.96900456983906214</v>
      </c>
      <c r="R436" s="2">
        <f t="shared" si="104"/>
        <v>0.23381676689069666</v>
      </c>
      <c r="S436" s="4">
        <f t="shared" si="105"/>
        <v>0.10101010101010095</v>
      </c>
      <c r="Z436" s="10"/>
    </row>
    <row r="437" spans="1:26" x14ac:dyDescent="0.2">
      <c r="A437" s="2">
        <v>3</v>
      </c>
      <c r="B437" s="2">
        <v>13.95425</v>
      </c>
      <c r="C437" s="2" t="s">
        <v>17</v>
      </c>
      <c r="D437" s="2">
        <v>20</v>
      </c>
      <c r="E437" s="2">
        <v>1</v>
      </c>
      <c r="F437" s="2">
        <v>3</v>
      </c>
      <c r="H437" s="2">
        <v>7.0000000000000001E-3</v>
      </c>
      <c r="I437" s="2">
        <v>0.72199999999999998</v>
      </c>
      <c r="J437" s="2">
        <v>0.34799999999999998</v>
      </c>
      <c r="K437" s="2">
        <v>2.0747126436781609</v>
      </c>
      <c r="L437" s="2">
        <f t="shared" si="92"/>
        <v>0.72982265911835187</v>
      </c>
      <c r="M437" s="2">
        <f t="shared" si="100"/>
        <v>1.8835907822702697E-2</v>
      </c>
      <c r="N437" s="2">
        <f t="shared" si="93"/>
        <v>-3.9719902402896614</v>
      </c>
      <c r="O437" s="2">
        <f t="shared" si="101"/>
        <v>2.0431552882914747</v>
      </c>
      <c r="P437" s="2">
        <f t="shared" si="102"/>
        <v>1.6689847009735744E-2</v>
      </c>
      <c r="Q437" s="2">
        <f t="shared" si="103"/>
        <v>-0.98331015299026425</v>
      </c>
      <c r="R437" s="2">
        <f t="shared" si="104"/>
        <v>1.0431552882914747</v>
      </c>
      <c r="S437" s="4">
        <f t="shared" si="105"/>
        <v>1.0747126436781609</v>
      </c>
      <c r="Z437" s="11"/>
    </row>
    <row r="438" spans="1:26" x14ac:dyDescent="0.2">
      <c r="A438" s="2">
        <v>3</v>
      </c>
      <c r="B438" s="2">
        <v>14.75225</v>
      </c>
      <c r="C438" s="2" t="s">
        <v>19</v>
      </c>
      <c r="D438" s="2">
        <v>1</v>
      </c>
      <c r="E438" s="2">
        <v>2</v>
      </c>
      <c r="F438" s="2">
        <v>3</v>
      </c>
      <c r="H438" s="2">
        <v>0.14499999999999999</v>
      </c>
      <c r="I438" s="2">
        <v>0.313</v>
      </c>
      <c r="J438" s="2">
        <v>0.67800000000000005</v>
      </c>
      <c r="K438" s="2">
        <v>0.46165191740412981</v>
      </c>
      <c r="L438" s="2">
        <f t="shared" si="92"/>
        <v>-0.77294409740024228</v>
      </c>
      <c r="M438" s="2">
        <f t="shared" si="100"/>
        <v>0.39017237632741297</v>
      </c>
      <c r="N438" s="2">
        <f t="shared" si="93"/>
        <v>-0.94116664692440033</v>
      </c>
      <c r="O438" s="2">
        <f t="shared" si="101"/>
        <v>0.8857446055889634</v>
      </c>
      <c r="P438" s="2">
        <f t="shared" si="102"/>
        <v>0.34571825948738322</v>
      </c>
      <c r="Q438" s="2">
        <f t="shared" si="103"/>
        <v>-0.65428174051261689</v>
      </c>
      <c r="R438" s="2">
        <f t="shared" si="104"/>
        <v>-0.11425539441103656</v>
      </c>
      <c r="S438" s="4">
        <f t="shared" si="105"/>
        <v>-0.53834808259587019</v>
      </c>
      <c r="V438" s="13"/>
      <c r="Z438" s="11"/>
    </row>
    <row r="439" spans="1:26" x14ac:dyDescent="0.2">
      <c r="A439" s="2">
        <v>3</v>
      </c>
      <c r="B439" s="2">
        <v>15.63049999999998</v>
      </c>
      <c r="C439" s="2" t="s">
        <v>17</v>
      </c>
      <c r="D439" s="2">
        <v>3</v>
      </c>
      <c r="E439" s="2">
        <v>1</v>
      </c>
      <c r="F439" s="2">
        <v>3</v>
      </c>
      <c r="H439" s="2">
        <v>0.6</v>
      </c>
      <c r="I439" s="2">
        <v>1.02</v>
      </c>
      <c r="J439" s="2">
        <v>0.28699999999999998</v>
      </c>
      <c r="K439" s="2">
        <v>3.554006968641116</v>
      </c>
      <c r="L439" s="2">
        <f t="shared" si="92"/>
        <v>1.2680756905186958</v>
      </c>
      <c r="M439" s="2">
        <f t="shared" si="100"/>
        <v>1.6145063848030883</v>
      </c>
      <c r="N439" s="2">
        <f t="shared" si="93"/>
        <v>0.47902926587117178</v>
      </c>
      <c r="O439" s="2">
        <f t="shared" si="101"/>
        <v>2.8864520693314466</v>
      </c>
      <c r="P439" s="2">
        <f t="shared" si="102"/>
        <v>1.4305583151202064</v>
      </c>
      <c r="Q439" s="2">
        <f t="shared" si="103"/>
        <v>0.43055831512020643</v>
      </c>
      <c r="R439" s="2">
        <f t="shared" si="104"/>
        <v>1.8864520693314466</v>
      </c>
      <c r="S439" s="4">
        <f t="shared" si="105"/>
        <v>2.5540069686411155</v>
      </c>
      <c r="Z439" s="10"/>
    </row>
    <row r="440" spans="1:26" x14ac:dyDescent="0.2">
      <c r="A440" s="2">
        <v>3</v>
      </c>
      <c r="B440" s="2">
        <v>15.922000000000031</v>
      </c>
      <c r="C440" s="2" t="s">
        <v>19</v>
      </c>
      <c r="D440" s="2">
        <v>7</v>
      </c>
      <c r="E440" s="2">
        <v>1</v>
      </c>
      <c r="F440" s="2">
        <v>3</v>
      </c>
      <c r="H440" s="2">
        <v>3.0000000000000001E-3</v>
      </c>
      <c r="I440" s="2">
        <v>4.0000000000000001E-3</v>
      </c>
      <c r="J440" s="2">
        <v>0.47199999999999998</v>
      </c>
      <c r="K440" s="2">
        <v>8.4745762711864406E-3</v>
      </c>
      <c r="L440" s="2">
        <f t="shared" si="92"/>
        <v>-4.7706846244656651</v>
      </c>
      <c r="M440" s="2">
        <f t="shared" si="100"/>
        <v>8.0725319240154431E-3</v>
      </c>
      <c r="N440" s="2">
        <f t="shared" si="93"/>
        <v>-4.8192881006768644</v>
      </c>
      <c r="O440" s="2">
        <f t="shared" si="101"/>
        <v>1.1319419879731162E-2</v>
      </c>
      <c r="P440" s="2">
        <f t="shared" si="102"/>
        <v>7.1527915756010325E-3</v>
      </c>
      <c r="Q440" s="2">
        <f t="shared" si="103"/>
        <v>-0.992847208424399</v>
      </c>
      <c r="R440" s="2">
        <f t="shared" si="104"/>
        <v>-0.98868058012026883</v>
      </c>
      <c r="S440" s="4">
        <f t="shared" si="105"/>
        <v>-0.99152542372881358</v>
      </c>
      <c r="Z440" s="11"/>
    </row>
    <row r="441" spans="1:26" x14ac:dyDescent="0.2">
      <c r="A441" s="2">
        <v>3</v>
      </c>
      <c r="B441" s="2">
        <v>16.528500000000118</v>
      </c>
      <c r="C441" s="2" t="s">
        <v>19</v>
      </c>
      <c r="D441" s="2">
        <v>18</v>
      </c>
      <c r="E441" s="2">
        <v>1</v>
      </c>
      <c r="F441" s="2">
        <v>3</v>
      </c>
      <c r="H441" s="2">
        <v>0.35599999999999998</v>
      </c>
      <c r="I441" s="2">
        <v>0.59699999999999998</v>
      </c>
      <c r="J441" s="2">
        <v>5.8999999999999997E-2</v>
      </c>
      <c r="K441" s="2">
        <v>10.118644067796611</v>
      </c>
      <c r="L441" s="2">
        <f t="shared" si="92"/>
        <v>2.3143796694868826</v>
      </c>
      <c r="M441" s="2">
        <f t="shared" si="100"/>
        <v>0.9579404549831656</v>
      </c>
      <c r="N441" s="2">
        <f t="shared" si="93"/>
        <v>-4.296965849294427E-2</v>
      </c>
      <c r="O441" s="2">
        <f t="shared" si="101"/>
        <v>1.6894234170498759</v>
      </c>
      <c r="P441" s="2">
        <f t="shared" si="102"/>
        <v>0.84879793363798917</v>
      </c>
      <c r="Q441" s="2">
        <f t="shared" si="103"/>
        <v>-0.15120206636201086</v>
      </c>
      <c r="R441" s="2">
        <f t="shared" si="104"/>
        <v>0.68942341704987586</v>
      </c>
      <c r="S441" s="4">
        <f t="shared" si="105"/>
        <v>9.1186440677966107</v>
      </c>
      <c r="Z441" s="11"/>
    </row>
    <row r="442" spans="1:26" x14ac:dyDescent="0.2">
      <c r="A442" s="2">
        <v>3</v>
      </c>
      <c r="B442" s="2">
        <v>16.805499999999942</v>
      </c>
      <c r="C442" s="2" t="s">
        <v>19</v>
      </c>
      <c r="D442" s="2">
        <v>4</v>
      </c>
      <c r="E442" s="2">
        <v>1</v>
      </c>
      <c r="F442" s="2">
        <v>3</v>
      </c>
      <c r="H442" s="2">
        <v>0.04</v>
      </c>
      <c r="I442" s="2">
        <v>0.42099999999999999</v>
      </c>
      <c r="J442" s="2">
        <v>0.56599999999999995</v>
      </c>
      <c r="K442" s="2">
        <v>0.7438162544169612</v>
      </c>
      <c r="L442" s="2">
        <f t="shared" si="92"/>
        <v>-0.29596124452080141</v>
      </c>
      <c r="M442" s="2">
        <f t="shared" si="100"/>
        <v>0.10763375898687255</v>
      </c>
      <c r="N442" s="2">
        <f t="shared" si="93"/>
        <v>-2.2290209352310382</v>
      </c>
      <c r="O442" s="2">
        <f t="shared" si="101"/>
        <v>1.1913689423417049</v>
      </c>
      <c r="P442" s="2">
        <f t="shared" si="102"/>
        <v>9.53705543413471E-2</v>
      </c>
      <c r="Q442" s="2">
        <f t="shared" si="103"/>
        <v>-0.904629445658653</v>
      </c>
      <c r="R442" s="2">
        <f t="shared" si="104"/>
        <v>0.19136894234170479</v>
      </c>
      <c r="S442" s="4">
        <f t="shared" si="105"/>
        <v>-0.2561837455830388</v>
      </c>
      <c r="Z442" s="11"/>
    </row>
    <row r="443" spans="1:26" x14ac:dyDescent="0.2">
      <c r="A443" s="2">
        <v>3</v>
      </c>
      <c r="B443" s="2">
        <v>17.951250000000069</v>
      </c>
      <c r="C443" s="2" t="s">
        <v>17</v>
      </c>
      <c r="D443" s="2">
        <v>18</v>
      </c>
      <c r="E443" s="2">
        <v>1</v>
      </c>
      <c r="F443" s="2">
        <v>3</v>
      </c>
      <c r="H443" s="2">
        <v>0.03</v>
      </c>
      <c r="I443" s="2">
        <v>1.2999999999999999E-2</v>
      </c>
      <c r="J443" s="2">
        <v>0.11799999999999999</v>
      </c>
      <c r="K443" s="2">
        <v>0.1101694915254237</v>
      </c>
      <c r="L443" s="2">
        <f t="shared" si="92"/>
        <v>-2.2057352670041284</v>
      </c>
      <c r="M443" s="2">
        <f t="shared" si="100"/>
        <v>8.0725319240154414E-2</v>
      </c>
      <c r="N443" s="2">
        <f t="shared" si="93"/>
        <v>-2.5167030076828194</v>
      </c>
      <c r="O443" s="2">
        <f t="shared" si="101"/>
        <v>3.6788114609126274E-2</v>
      </c>
      <c r="P443" s="2">
        <f t="shared" si="102"/>
        <v>7.1527915756010321E-2</v>
      </c>
      <c r="Q443" s="2">
        <f t="shared" si="103"/>
        <v>-0.92847208424398975</v>
      </c>
      <c r="R443" s="2">
        <f t="shared" si="104"/>
        <v>-0.96321188539087366</v>
      </c>
      <c r="S443" s="4">
        <f t="shared" si="105"/>
        <v>-0.88983050847457623</v>
      </c>
      <c r="Z443" s="10"/>
    </row>
    <row r="444" spans="1:26" x14ac:dyDescent="0.2">
      <c r="A444" s="2">
        <v>3</v>
      </c>
      <c r="B444" s="2">
        <v>21.870000000000118</v>
      </c>
      <c r="C444" s="2" t="s">
        <v>19</v>
      </c>
      <c r="D444" s="2">
        <v>8</v>
      </c>
      <c r="E444" s="2">
        <v>1</v>
      </c>
      <c r="F444" s="2">
        <v>3</v>
      </c>
      <c r="H444" s="2">
        <v>4.0000000000000001E-3</v>
      </c>
      <c r="I444" s="2">
        <v>0.64700000000000002</v>
      </c>
      <c r="J444" s="2">
        <v>0.496</v>
      </c>
      <c r="K444" s="2">
        <v>1.304435483870968</v>
      </c>
      <c r="L444" s="2">
        <f t="shared" si="92"/>
        <v>0.26577036777597324</v>
      </c>
      <c r="M444" s="2">
        <f t="shared" si="100"/>
        <v>1.0763375898687255E-2</v>
      </c>
      <c r="N444" s="2">
        <f t="shared" si="93"/>
        <v>-4.5316060282250836</v>
      </c>
      <c r="O444" s="2">
        <f t="shared" si="101"/>
        <v>1.8309161655465156</v>
      </c>
      <c r="P444" s="2">
        <f t="shared" si="102"/>
        <v>9.53705543413471E-3</v>
      </c>
      <c r="Q444" s="2">
        <f t="shared" si="103"/>
        <v>-0.99046294456586526</v>
      </c>
      <c r="R444" s="2">
        <f t="shared" si="104"/>
        <v>0.83091616554651548</v>
      </c>
      <c r="S444" s="4">
        <f t="shared" si="105"/>
        <v>0.3044354838709678</v>
      </c>
      <c r="Z444" s="11"/>
    </row>
    <row r="445" spans="1:26" x14ac:dyDescent="0.2">
      <c r="A445" s="2">
        <v>3</v>
      </c>
      <c r="B445" s="2">
        <v>22.421749999999971</v>
      </c>
      <c r="C445" s="2" t="s">
        <v>19</v>
      </c>
      <c r="D445" s="2">
        <v>1</v>
      </c>
      <c r="E445" s="2">
        <v>1</v>
      </c>
      <c r="F445" s="2">
        <v>3</v>
      </c>
      <c r="H445" s="2">
        <v>0.245</v>
      </c>
      <c r="I445" s="2">
        <v>0.248</v>
      </c>
      <c r="J445" s="2">
        <v>0.47799999999999998</v>
      </c>
      <c r="K445" s="2">
        <v>0.51882845188284521</v>
      </c>
      <c r="L445" s="2">
        <f t="shared" si="92"/>
        <v>-0.65618198632647373</v>
      </c>
      <c r="M445" s="2">
        <f t="shared" si="100"/>
        <v>0.65925677379459435</v>
      </c>
      <c r="N445" s="2">
        <f t="shared" si="93"/>
        <v>-0.41664217880024768</v>
      </c>
      <c r="O445" s="2">
        <f t="shared" si="101"/>
        <v>0.70180403254333201</v>
      </c>
      <c r="P445" s="2">
        <f t="shared" si="102"/>
        <v>0.58414464534075095</v>
      </c>
      <c r="Q445" s="2">
        <f t="shared" si="103"/>
        <v>-0.41585535465924905</v>
      </c>
      <c r="R445" s="2">
        <f t="shared" si="104"/>
        <v>-0.29819596745666793</v>
      </c>
      <c r="S445" s="4">
        <f t="shared" si="105"/>
        <v>-0.48117154811715479</v>
      </c>
      <c r="Z445" s="11"/>
    </row>
  </sheetData>
  <sortState xmlns:xlrd2="http://schemas.microsoft.com/office/spreadsheetml/2017/richdata2" ref="A2:AC446">
    <sortCondition ref="A2:A446"/>
    <sortCondition ref="B2:B44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Emily Holden</cp:lastModifiedBy>
  <dcterms:created xsi:type="dcterms:W3CDTF">2020-10-21T06:56:01Z</dcterms:created>
  <dcterms:modified xsi:type="dcterms:W3CDTF">2024-01-31T23:47:46Z</dcterms:modified>
</cp:coreProperties>
</file>