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Data (Summary)" sheetId="2" r:id="rId5"/>
    <sheet state="visible" name="Polygon Areas" sheetId="3" r:id="rId6"/>
    <sheet state="visible" name="Map" sheetId="4" r:id="rId7"/>
    <sheet state="visible" name="April (Data)" sheetId="5" r:id="rId8"/>
    <sheet state="visible" name="March (Data)" sheetId="6" r:id="rId9"/>
  </sheets>
  <definedNames/>
  <calcPr/>
</workbook>
</file>

<file path=xl/sharedStrings.xml><?xml version="1.0" encoding="utf-8"?>
<sst xmlns="http://schemas.openxmlformats.org/spreadsheetml/2006/main" count="173" uniqueCount="74">
  <si>
    <t xml:space="preserve">This file provides an average snow water equivalent (SWE) in mm over the Upper Athabasca River Basin </t>
  </si>
  <si>
    <t xml:space="preserve">for Mar. 1 (1974 to 2001) and Apr. 1 (1974, 1977 to 2001). The average SWE was calculated </t>
  </si>
  <si>
    <t>with the Thiessen Polygon method. The snow data was provided by Alberta Environment, Water</t>
  </si>
  <si>
    <t>Sciences Branch, Hydrology / Forecast Section.</t>
  </si>
  <si>
    <t>Sheet</t>
  </si>
  <si>
    <t>Description</t>
  </si>
  <si>
    <t>Data (Summary)</t>
  </si>
  <si>
    <t>Average SWE (mm) for the Upper Athabasca River Basin for Mar. 1</t>
  </si>
  <si>
    <t xml:space="preserve">   (1974 to 2001) and Apr. 1 (1974, 1977 and 2001)</t>
  </si>
  <si>
    <t>Polygon Areas</t>
  </si>
  <si>
    <t>Planimeter readings for the Upper Athabasca River Basin</t>
  </si>
  <si>
    <t>Map</t>
  </si>
  <si>
    <t>Map of the Upper Athabasca Basin showing the location of the snow stations</t>
  </si>
  <si>
    <t>March (Data)</t>
  </si>
  <si>
    <t>SWE and the average SWE in mm for Mar. 1 (1974 to 2001)</t>
  </si>
  <si>
    <t>April (Data)</t>
  </si>
  <si>
    <t>SWE and the average SWE in mm for Apr. 1 (1974, 1977 to 2001)</t>
  </si>
  <si>
    <t>Description:</t>
  </si>
  <si>
    <t>(1974 to 2001) and Apr. 1 (1974, 1977 and 2001)</t>
  </si>
  <si>
    <r>
      <t>Note:</t>
    </r>
    <r>
      <rPr>
        <rFont val="Arial"/>
        <sz val="10.0"/>
      </rPr>
      <t xml:space="preserve"> The Thiessen Polygon method was used to calculated an average SWE (mm)</t>
    </r>
  </si>
  <si>
    <t xml:space="preserve">         for the Upper Athabasca River Basin.  </t>
  </si>
  <si>
    <t>Year</t>
  </si>
  <si>
    <t xml:space="preserve"> Average SWE (mm)</t>
  </si>
  <si>
    <t>March</t>
  </si>
  <si>
    <t>April</t>
  </si>
  <si>
    <t>Map scale:  4.4cm = 25 km;   i.e. 1 cm ~ 5.6818 km</t>
  </si>
  <si>
    <r>
      <t>Note:</t>
    </r>
    <r>
      <rPr>
        <rFont val="Arial"/>
        <sz val="10.0"/>
      </rPr>
      <t xml:space="preserve"> A planimeter is an instrument used to measure an area. When the perimeter of the area is traced with the planimeter, </t>
    </r>
  </si>
  <si>
    <t xml:space="preserve">         the instrument automatically calculates the area.  </t>
  </si>
  <si>
    <t>Station Name and ID #</t>
  </si>
  <si>
    <r>
      <t>Area of Corresponding Thiessen Polygon (cm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</si>
  <si>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>Percent of</t>
  </si>
  <si>
    <t>Reading 1</t>
  </si>
  <si>
    <t>Reading 2</t>
  </si>
  <si>
    <t>Reading 3</t>
  </si>
  <si>
    <t>Average</t>
  </si>
  <si>
    <t>Total Area**</t>
  </si>
  <si>
    <t>Barrhead North (1)</t>
  </si>
  <si>
    <t>Barrhead West (2)</t>
  </si>
  <si>
    <t>Edson #2 (3)</t>
  </si>
  <si>
    <t>Flatbush (4)</t>
  </si>
  <si>
    <t>Grassland (5)</t>
  </si>
  <si>
    <t>High Prairie (6)</t>
  </si>
  <si>
    <t>Kinuso (8)</t>
  </si>
  <si>
    <t>Lodgepole (9)</t>
  </si>
  <si>
    <t>Mayerthorpe S.P. (10)</t>
  </si>
  <si>
    <t>Meadowview (11)</t>
  </si>
  <si>
    <t>Obed (12)</t>
  </si>
  <si>
    <t>Paddle River H.W. (13)</t>
  </si>
  <si>
    <t>Perryvale (14)</t>
  </si>
  <si>
    <t>Saulteaux River (15)</t>
  </si>
  <si>
    <t>Sturgeon Heights (16)</t>
  </si>
  <si>
    <t>Twin Lakes (17)</t>
  </si>
  <si>
    <t>Westlock (18)</t>
  </si>
  <si>
    <t>Whitecourt (19)</t>
  </si>
  <si>
    <t>Total</t>
  </si>
  <si>
    <t>Entire Upper Athabasca Basin*</t>
  </si>
  <si>
    <t>section 1</t>
  </si>
  <si>
    <t>section 2</t>
  </si>
  <si>
    <t>section 3</t>
  </si>
  <si>
    <t>*  Readings taken in three sections to verify planimeter readings</t>
  </si>
  <si>
    <t>** Based on ratio of average reading to sum of average readings</t>
  </si>
  <si>
    <t>Source of Data:</t>
  </si>
  <si>
    <t>Alberta Environment, Water Sciences Branch, Hydrology / Forecast Section</t>
  </si>
  <si>
    <t>SWE in mm for Apr. 1, from 1974 to 2001 excluding 1975 and 1976</t>
  </si>
  <si>
    <t>Apr. 1</t>
  </si>
  <si>
    <t>YEAR</t>
  </si>
  <si>
    <t>STATION NAME &amp; ID #</t>
  </si>
  <si>
    <t>Estimated values in red.</t>
  </si>
  <si>
    <t>THIESSEN POLYGON METHOD</t>
  </si>
  <si>
    <t xml:space="preserve">Average SWE in mm for Apr. 1 (1974, 1977 to 2001) </t>
  </si>
  <si>
    <t xml:space="preserve">Total Precipitation (Basin) </t>
  </si>
  <si>
    <t>SWE in mm for Mar. 1, from 1974 to 2001</t>
  </si>
  <si>
    <t>Mar. 1</t>
  </si>
  <si>
    <t xml:space="preserve">Average SWE in mm for Mar. 1 (1974 to 2001)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</si>
</sst>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6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1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</border>
    <border>
      <left style="thin">
        <color rgb="FFC0C0C0"/>
      </left>
      <top style="thin">
        <color rgb="FF000000"/>
      </top>
      <bottom style="thin">
        <color rgb="FF000000"/>
      </bottom>
    </border>
    <border>
      <left style="thin">
        <color rgb="FFC0C0C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C0C0C0"/>
      </bottom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C0C0C0"/>
      </bottom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C0C0C0"/>
      </bottom>
    </border>
    <border>
      <left style="thin">
        <color rgb="FFC0C0C0"/>
      </left>
      <top style="thin">
        <color rgb="FF000000"/>
      </top>
      <bottom style="thin">
        <color rgb="FFC0C0C0"/>
      </bottom>
    </border>
    <border>
      <left style="thin">
        <color rgb="FFC0C0C0"/>
      </left>
      <right style="medium">
        <color rgb="FF000000"/>
      </right>
      <top style="thin">
        <color rgb="FF000000"/>
      </top>
      <bottom style="thin">
        <color rgb="FFC0C0C0"/>
      </bottom>
    </border>
    <border>
      <left style="medium">
        <color rgb="FF000000"/>
      </left>
      <right style="thin">
        <color rgb="FF000000"/>
      </right>
      <top style="thin">
        <color rgb="FFC0C0C0"/>
      </top>
      <bottom style="thin">
        <color rgb="FFC0C0C0"/>
      </bottom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top style="thin">
        <color rgb="FFC0C0C0"/>
      </top>
      <bottom style="thin">
        <color rgb="FFC0C0C0"/>
      </bottom>
    </border>
    <border>
      <left style="thin">
        <color rgb="FFC0C0C0"/>
      </left>
      <right style="medium">
        <color rgb="FF000000"/>
      </right>
      <top style="thin">
        <color rgb="FFC0C0C0"/>
      </top>
      <bottom style="thin">
        <color rgb="FFC0C0C0"/>
      </bottom>
    </border>
    <border>
      <right style="medium">
        <color rgb="FF000000"/>
      </right>
      <top style="thin">
        <color rgb="FFC0C0C0"/>
      </top>
      <bottom style="thin">
        <color rgb="FFC0C0C0"/>
      </bottom>
    </border>
    <border>
      <left style="medium">
        <color rgb="FF000000"/>
      </left>
      <right style="thin">
        <color rgb="FF000000"/>
      </right>
      <top style="thin">
        <color rgb="FFC0C0C0"/>
      </top>
      <bottom style="medium">
        <color rgb="FF000000"/>
      </bottom>
    </border>
    <border>
      <left style="thin">
        <color rgb="FF000000"/>
      </left>
      <right style="thin">
        <color rgb="FFC0C0C0"/>
      </right>
      <top style="thin">
        <color rgb="FFC0C0C0"/>
      </top>
      <bottom style="medium">
        <color rgb="FF00000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rgb="FF000000"/>
      </bottom>
    </border>
    <border>
      <left style="thin">
        <color rgb="FFC0C0C0"/>
      </left>
      <top style="thin">
        <color rgb="FFC0C0C0"/>
      </top>
      <bottom style="medium">
        <color rgb="FF000000"/>
      </bottom>
    </border>
    <border>
      <left style="thin">
        <color rgb="FFC0C0C0"/>
      </left>
      <right style="medium">
        <color rgb="FF000000"/>
      </right>
      <top style="thin">
        <color rgb="FFC0C0C0"/>
      </top>
      <bottom style="medium">
        <color rgb="FF000000"/>
      </bottom>
    </border>
    <border>
      <left style="double">
        <color rgb="FF000000"/>
      </left>
      <right style="thin">
        <color rgb="FF000000"/>
      </right>
    </border>
    <border>
      <left style="thin">
        <color rgb="FFC0C0C0"/>
      </left>
      <right style="thin">
        <color rgb="FFC0C0C0"/>
      </right>
    </border>
    <border>
      <top style="thin">
        <color rgb="FFC0C0C0"/>
      </top>
      <bottom style="thin">
        <color rgb="FFC0C0C0"/>
      </bottom>
    </border>
  </borders>
  <cellStyleXfs count="1">
    <xf borderId="0" fillId="0" fontId="0" numFmtId="0" applyAlignment="1" applyFont="1"/>
  </cellStyleXfs>
  <cellXfs count="10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left" shrinkToFit="0" vertical="bottom" wrapText="0"/>
    </xf>
    <xf borderId="3" fillId="0" fontId="2" numFmtId="0" xfId="0" applyAlignment="1" applyBorder="1" applyFont="1">
      <alignment horizontal="center" shrinkToFit="0" vertical="center" wrapText="0"/>
    </xf>
    <xf borderId="4" fillId="0" fontId="2" numFmtId="0" xfId="0" applyAlignment="1" applyBorder="1" applyFont="1">
      <alignment horizontal="center" shrinkToFit="0" vertical="bottom" wrapText="0"/>
    </xf>
    <xf borderId="4" fillId="0" fontId="4" numFmtId="0" xfId="0" applyBorder="1" applyFont="1"/>
    <xf borderId="2" fillId="0" fontId="4" numFmtId="0" xfId="0" applyBorder="1" applyFont="1"/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3" numFmtId="1" xfId="0" applyAlignment="1" applyFont="1" applyNumberFormat="1">
      <alignment shrinkToFit="0" vertical="bottom" wrapText="0"/>
    </xf>
    <xf borderId="2" fillId="0" fontId="3" numFmtId="0" xfId="0" applyAlignment="1" applyBorder="1" applyFont="1">
      <alignment horizontal="center" shrinkToFit="0" vertical="bottom" wrapText="0"/>
    </xf>
    <xf borderId="2" fillId="0" fontId="3" numFmtId="1" xfId="0" applyAlignment="1" applyBorder="1" applyFont="1" applyNumberFormat="1">
      <alignment horizontal="center" shrinkToFit="0" vertical="bottom" wrapText="0"/>
    </xf>
    <xf borderId="0" fillId="0" fontId="2" numFmtId="0" xfId="0" applyAlignment="1" applyFont="1">
      <alignment shrinkToFit="0" vertical="bottom" wrapText="0"/>
    </xf>
    <xf borderId="5" fillId="0" fontId="2" numFmtId="0" xfId="0" applyAlignment="1" applyBorder="1" applyFont="1">
      <alignment horizontal="center" shrinkToFit="0" vertical="center" wrapText="0"/>
    </xf>
    <xf borderId="6" fillId="0" fontId="2" numFmtId="0" xfId="0" applyAlignment="1" applyBorder="1" applyFont="1">
      <alignment horizontal="center" shrinkToFit="0" vertical="bottom" wrapText="0"/>
    </xf>
    <xf borderId="3" fillId="0" fontId="4" numFmtId="0" xfId="0" applyBorder="1" applyFont="1"/>
    <xf borderId="7" fillId="0" fontId="4" numFmtId="0" xfId="0" applyBorder="1" applyFont="1"/>
    <xf borderId="5" fillId="0" fontId="2" numFmtId="0" xfId="0" applyAlignment="1" applyBorder="1" applyFont="1">
      <alignment horizontal="center" shrinkToFit="0" vertical="bottom" wrapText="0"/>
    </xf>
    <xf borderId="8" fillId="0" fontId="4" numFmtId="0" xfId="0" applyBorder="1" applyFont="1"/>
    <xf borderId="9" fillId="0" fontId="2" numFmtId="0" xfId="0" applyAlignment="1" applyBorder="1" applyFont="1">
      <alignment horizontal="center" shrinkToFit="0" vertical="bottom" wrapText="0"/>
    </xf>
    <xf borderId="10" fillId="0" fontId="2" numFmtId="0" xfId="0" applyAlignment="1" applyBorder="1" applyFont="1">
      <alignment horizontal="center" shrinkToFit="0" vertical="bottom" wrapText="0"/>
    </xf>
    <xf borderId="5" fillId="0" fontId="3" numFmtId="0" xfId="0" applyAlignment="1" applyBorder="1" applyFont="1">
      <alignment shrinkToFit="0" vertical="bottom" wrapText="0"/>
    </xf>
    <xf borderId="5" fillId="0" fontId="3" numFmtId="164" xfId="0" applyAlignment="1" applyBorder="1" applyFont="1" applyNumberFormat="1">
      <alignment horizontal="right" shrinkToFit="0" vertical="bottom" wrapText="0"/>
    </xf>
    <xf borderId="5" fillId="0" fontId="3" numFmtId="164" xfId="0" applyAlignment="1" applyBorder="1" applyFont="1" applyNumberFormat="1">
      <alignment shrinkToFit="0" vertical="bottom" wrapText="0"/>
    </xf>
    <xf borderId="10" fillId="0" fontId="3" numFmtId="0" xfId="0" applyAlignment="1" applyBorder="1" applyFont="1">
      <alignment shrinkToFit="0" vertical="bottom" wrapText="0"/>
    </xf>
    <xf borderId="10" fillId="0" fontId="3" numFmtId="164" xfId="0" applyAlignment="1" applyBorder="1" applyFont="1" applyNumberFormat="1">
      <alignment horizontal="right" shrinkToFit="0" vertical="bottom" wrapText="0"/>
    </xf>
    <xf borderId="10" fillId="0" fontId="3" numFmtId="164" xfId="0" applyAlignment="1" applyBorder="1" applyFont="1" applyNumberFormat="1">
      <alignment shrinkToFit="0" vertical="bottom" wrapText="0"/>
    </xf>
    <xf borderId="10" fillId="0" fontId="3" numFmtId="0" xfId="0" applyAlignment="1" applyBorder="1" applyFont="1">
      <alignment horizontal="left" shrinkToFit="0" vertical="bottom" wrapText="0"/>
    </xf>
    <xf borderId="8" fillId="0" fontId="3" numFmtId="0" xfId="0" applyAlignment="1" applyBorder="1" applyFont="1">
      <alignment shrinkToFit="0" vertical="bottom" wrapText="0"/>
    </xf>
    <xf borderId="8" fillId="0" fontId="3" numFmtId="164" xfId="0" applyAlignment="1" applyBorder="1" applyFont="1" applyNumberFormat="1">
      <alignment horizontal="right" shrinkToFit="0" vertical="bottom" wrapText="0"/>
    </xf>
    <xf borderId="8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64" xfId="0" applyAlignment="1" applyBorder="1" applyFont="1" applyNumberFormat="1">
      <alignment horizontal="right" shrinkToFit="0" vertical="bottom" wrapText="0"/>
    </xf>
    <xf borderId="3" fillId="0" fontId="2" numFmtId="164" xfId="0" applyAlignment="1" applyBorder="1" applyFont="1" applyNumberFormat="1">
      <alignment horizontal="right"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11" fillId="0" fontId="3" numFmtId="0" xfId="0" applyAlignment="1" applyBorder="1" applyFont="1">
      <alignment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2" numFmtId="164" xfId="0" applyAlignment="1" applyFont="1" applyNumberForma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12" fillId="0" fontId="2" numFmtId="0" xfId="0" applyAlignment="1" applyBorder="1" applyFont="1">
      <alignment shrinkToFit="0" vertical="bottom" wrapText="0"/>
    </xf>
    <xf borderId="12" fillId="0" fontId="3" numFmtId="164" xfId="0" applyAlignment="1" applyBorder="1" applyFont="1" applyNumberFormat="1">
      <alignment horizontal="right" shrinkToFit="0" vertical="bottom" wrapText="0"/>
    </xf>
    <xf borderId="13" fillId="0" fontId="3" numFmtId="0" xfId="0" applyAlignment="1" applyBorder="1" applyFont="1">
      <alignment horizontal="left" shrinkToFit="0" vertical="bottom" wrapText="0"/>
    </xf>
    <xf borderId="13" fillId="0" fontId="3" numFmtId="164" xfId="0" applyAlignment="1" applyBorder="1" applyFont="1" applyNumberFormat="1">
      <alignment shrinkToFit="0" vertical="bottom" wrapText="0"/>
    </xf>
    <xf borderId="13" fillId="0" fontId="3" numFmtId="164" xfId="0" applyAlignment="1" applyBorder="1" applyFont="1" applyNumberFormat="1">
      <alignment horizontal="right" shrinkToFit="0" vertical="bottom" wrapText="0"/>
    </xf>
    <xf borderId="14" fillId="0" fontId="3" numFmtId="164" xfId="0" applyAlignment="1" applyBorder="1" applyFont="1" applyNumberFormat="1">
      <alignment horizontal="right" shrinkToFit="0" vertical="bottom" wrapText="0"/>
    </xf>
    <xf borderId="15" fillId="0" fontId="3" numFmtId="164" xfId="0" applyAlignment="1" applyBorder="1" applyFont="1" applyNumberFormat="1">
      <alignment shrinkToFit="0" vertical="bottom" wrapText="0"/>
    </xf>
    <xf borderId="16" fillId="0" fontId="2" numFmtId="16" xfId="0" applyAlignment="1" applyBorder="1" applyFont="1" applyNumberFormat="1">
      <alignment horizontal="left" shrinkToFit="0" vertical="bottom" wrapText="0"/>
    </xf>
    <xf borderId="3" fillId="0" fontId="2" numFmtId="0" xfId="0" applyAlignment="1" applyBorder="1" applyFont="1">
      <alignment shrinkToFit="0" vertical="bottom" wrapText="0"/>
    </xf>
    <xf borderId="17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18" fillId="0" fontId="2" numFmtId="0" xfId="0" applyAlignment="1" applyBorder="1" applyFont="1">
      <alignment shrinkToFit="0" vertical="bottom" wrapText="0"/>
    </xf>
    <xf borderId="19" fillId="0" fontId="3" numFmtId="0" xfId="0" applyAlignment="1" applyBorder="1" applyFont="1">
      <alignment shrinkToFit="0" vertical="bottom" wrapText="0"/>
    </xf>
    <xf borderId="20" fillId="0" fontId="3" numFmtId="0" xfId="0" applyAlignment="1" applyBorder="1" applyFont="1">
      <alignment shrinkToFit="0" vertical="bottom" wrapText="0"/>
    </xf>
    <xf borderId="21" fillId="0" fontId="3" numFmtId="0" xfId="0" applyAlignment="1" applyBorder="1" applyFont="1">
      <alignment shrinkToFit="0" vertical="bottom" wrapText="0"/>
    </xf>
    <xf borderId="22" fillId="0" fontId="3" numFmtId="0" xfId="0" applyAlignment="1" applyBorder="1" applyFont="1">
      <alignment shrinkToFit="0" vertical="bottom" wrapText="0"/>
    </xf>
    <xf borderId="23" fillId="0" fontId="3" numFmtId="0" xfId="0" applyAlignment="1" applyBorder="1" applyFont="1">
      <alignment shrinkToFit="0" vertical="bottom" wrapText="0"/>
    </xf>
    <xf borderId="24" fillId="0" fontId="3" numFmtId="0" xfId="0" applyAlignment="1" applyBorder="1" applyFont="1">
      <alignment shrinkToFit="0" vertical="bottom" wrapText="0"/>
    </xf>
    <xf borderId="25" fillId="0" fontId="3" numFmtId="0" xfId="0" applyAlignment="1" applyBorder="1" applyFont="1">
      <alignment shrinkToFit="0" vertical="bottom" wrapText="0"/>
    </xf>
    <xf borderId="26" fillId="0" fontId="3" numFmtId="0" xfId="0" applyAlignment="1" applyBorder="1" applyFont="1">
      <alignment shrinkToFit="0" vertical="bottom" wrapText="0"/>
    </xf>
    <xf borderId="27" fillId="0" fontId="3" numFmtId="0" xfId="0" applyAlignment="1" applyBorder="1" applyFont="1">
      <alignment shrinkToFit="0" vertical="bottom" wrapText="0"/>
    </xf>
    <xf borderId="28" fillId="0" fontId="3" numFmtId="0" xfId="0" applyAlignment="1" applyBorder="1" applyFont="1">
      <alignment shrinkToFit="0" vertical="bottom" wrapText="0"/>
    </xf>
    <xf borderId="29" fillId="0" fontId="3" numFmtId="0" xfId="0" applyAlignment="1" applyBorder="1" applyFont="1">
      <alignment shrinkToFit="0" vertical="bottom" wrapText="0"/>
    </xf>
    <xf borderId="30" fillId="0" fontId="3" numFmtId="0" xfId="0" applyAlignment="1" applyBorder="1" applyFont="1">
      <alignment shrinkToFit="0" vertical="bottom" wrapText="0"/>
    </xf>
    <xf borderId="31" fillId="0" fontId="3" numFmtId="0" xfId="0" applyAlignment="1" applyBorder="1" applyFont="1">
      <alignment shrinkToFit="0" vertical="bottom" wrapText="0"/>
    </xf>
    <xf borderId="29" fillId="0" fontId="5" numFmtId="1" xfId="0" applyAlignment="1" applyBorder="1" applyFont="1" applyNumberFormat="1">
      <alignment shrinkToFit="0" vertical="bottom" wrapText="0"/>
    </xf>
    <xf borderId="11" fillId="0" fontId="5" numFmtId="1" xfId="0" applyAlignment="1" applyBorder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32" fillId="0" fontId="3" numFmtId="1" xfId="0" applyAlignment="1" applyBorder="1" applyFont="1" applyNumberFormat="1">
      <alignment shrinkToFit="0" vertical="bottom" wrapText="0"/>
    </xf>
    <xf borderId="28" fillId="0" fontId="5" numFmtId="1" xfId="0" applyAlignment="1" applyBorder="1" applyFont="1" applyNumberFormat="1">
      <alignment shrinkToFit="0" vertical="bottom" wrapText="0"/>
    </xf>
    <xf borderId="28" fillId="0" fontId="5" numFmtId="0" xfId="0" applyAlignment="1" applyBorder="1" applyFont="1">
      <alignment shrinkToFit="0" vertical="bottom" wrapText="0"/>
    </xf>
    <xf borderId="33" fillId="0" fontId="3" numFmtId="0" xfId="0" applyAlignment="1" applyBorder="1" applyFont="1">
      <alignment shrinkToFit="0" vertical="bottom" wrapText="0"/>
    </xf>
    <xf borderId="34" fillId="0" fontId="3" numFmtId="0" xfId="0" applyAlignment="1" applyBorder="1" applyFont="1">
      <alignment shrinkToFit="0" vertical="bottom" wrapText="0"/>
    </xf>
    <xf borderId="35" fillId="0" fontId="3" numFmtId="0" xfId="0" applyAlignment="1" applyBorder="1" applyFont="1">
      <alignment shrinkToFit="0" vertical="bottom" wrapText="0"/>
    </xf>
    <xf borderId="36" fillId="0" fontId="3" numFmtId="0" xfId="0" applyAlignment="1" applyBorder="1" applyFont="1">
      <alignment shrinkToFit="0" vertical="bottom" wrapText="0"/>
    </xf>
    <xf borderId="37" fillId="0" fontId="3" numFmtId="0" xfId="0" applyAlignment="1" applyBorder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23" fillId="0" fontId="3" numFmtId="164" xfId="0" applyAlignment="1" applyBorder="1" applyFont="1" applyNumberFormat="1">
      <alignment shrinkToFit="0" vertical="bottom" wrapText="0"/>
    </xf>
    <xf borderId="24" fillId="0" fontId="3" numFmtId="164" xfId="0" applyAlignment="1" applyBorder="1" applyFont="1" applyNumberFormat="1">
      <alignment shrinkToFit="0" vertical="bottom" wrapText="0"/>
    </xf>
    <xf borderId="25" fillId="0" fontId="3" numFmtId="164" xfId="0" applyAlignment="1" applyBorder="1" applyFont="1" applyNumberFormat="1">
      <alignment shrinkToFit="0" vertical="bottom" wrapText="0"/>
    </xf>
    <xf borderId="26" fillId="0" fontId="3" numFmtId="164" xfId="0" applyAlignment="1" applyBorder="1" applyFont="1" applyNumberFormat="1">
      <alignment shrinkToFit="0" vertical="bottom" wrapText="0"/>
    </xf>
    <xf borderId="28" fillId="0" fontId="3" numFmtId="164" xfId="0" applyAlignment="1" applyBorder="1" applyFont="1" applyNumberFormat="1">
      <alignment shrinkToFit="0" vertical="bottom" wrapText="0"/>
    </xf>
    <xf borderId="29" fillId="0" fontId="3" numFmtId="164" xfId="0" applyAlignment="1" applyBorder="1" applyFont="1" applyNumberFormat="1">
      <alignment shrinkToFit="0" vertical="bottom" wrapText="0"/>
    </xf>
    <xf borderId="30" fillId="0" fontId="3" numFmtId="164" xfId="0" applyAlignment="1" applyBorder="1" applyFont="1" applyNumberFormat="1">
      <alignment shrinkToFit="0" vertical="bottom" wrapText="0"/>
    </xf>
    <xf borderId="31" fillId="0" fontId="3" numFmtId="164" xfId="0" applyAlignment="1" applyBorder="1" applyFont="1" applyNumberFormat="1">
      <alignment shrinkToFit="0" vertical="bottom" wrapText="0"/>
    </xf>
    <xf borderId="29" fillId="0" fontId="5" numFmtId="164" xfId="0" applyAlignment="1" applyBorder="1" applyFont="1" applyNumberFormat="1">
      <alignment shrinkToFit="0" vertical="bottom" wrapText="0"/>
    </xf>
    <xf borderId="11" fillId="0" fontId="5" numFmtId="164" xfId="0" applyAlignment="1" applyBorder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32" fillId="0" fontId="3" numFmtId="164" xfId="0" applyAlignment="1" applyBorder="1" applyFont="1" applyNumberFormat="1">
      <alignment shrinkToFit="0" vertical="bottom" wrapText="0"/>
    </xf>
    <xf borderId="28" fillId="0" fontId="5" numFmtId="164" xfId="0" applyAlignment="1" applyBorder="1" applyFont="1" applyNumberFormat="1">
      <alignment shrinkToFit="0" vertical="bottom" wrapText="0"/>
    </xf>
    <xf borderId="34" fillId="0" fontId="3" numFmtId="164" xfId="0" applyAlignment="1" applyBorder="1" applyFont="1" applyNumberFormat="1">
      <alignment shrinkToFit="0" vertical="bottom" wrapText="0"/>
    </xf>
    <xf borderId="35" fillId="0" fontId="3" numFmtId="164" xfId="0" applyAlignment="1" applyBorder="1" applyFont="1" applyNumberFormat="1">
      <alignment shrinkToFit="0" vertical="bottom" wrapText="0"/>
    </xf>
    <xf borderId="36" fillId="0" fontId="3" numFmtId="164" xfId="0" applyAlignment="1" applyBorder="1" applyFont="1" applyNumberFormat="1">
      <alignment shrinkToFit="0" vertical="bottom" wrapText="0"/>
    </xf>
    <xf borderId="37" fillId="0" fontId="3" numFmtId="164" xfId="0" applyAlignment="1" applyBorder="1" applyFont="1" applyNumberFormat="1">
      <alignment shrinkToFit="0" vertical="bottom" wrapText="0"/>
    </xf>
    <xf borderId="38" fillId="0" fontId="2" numFmtId="0" xfId="0" applyAlignment="1" applyBorder="1" applyFont="1">
      <alignment shrinkToFit="0" vertical="bottom" wrapText="0"/>
    </xf>
    <xf borderId="29" fillId="0" fontId="5" numFmtId="0" xfId="0" applyAlignment="1" applyBorder="1" applyFont="1">
      <alignment shrinkToFit="0" vertical="bottom" wrapText="0"/>
    </xf>
    <xf borderId="39" fillId="0" fontId="3" numFmtId="0" xfId="0" applyAlignment="1" applyBorder="1" applyFont="1">
      <alignment shrinkToFit="0" vertical="bottom" wrapText="0"/>
    </xf>
    <xf borderId="40" fillId="0" fontId="3" numFmtId="1" xfId="0" applyAlignment="1" applyBorder="1" applyFont="1" applyNumberFormat="1">
      <alignment shrinkToFit="0" vertical="bottom" wrapText="0"/>
    </xf>
    <xf borderId="39" fillId="0" fontId="3" numFmtId="164" xfId="0" applyAlignment="1" applyBorder="1" applyFont="1" applyNumberFormat="1">
      <alignment shrinkToFit="0" vertical="bottom" wrapText="0"/>
    </xf>
    <xf borderId="40" fillId="0" fontId="3" numFmtId="164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5324475" cy="44005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86"/>
    <col customWidth="1" min="2" max="2" width="68.0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/>
    <row r="7" ht="13.5" customHeight="1"/>
    <row r="8" ht="12.75" customHeight="1">
      <c r="A8" s="2" t="s">
        <v>4</v>
      </c>
      <c r="B8" s="3" t="s">
        <v>5</v>
      </c>
    </row>
    <row r="9" ht="12.75" customHeight="1">
      <c r="A9" s="4" t="s">
        <v>6</v>
      </c>
      <c r="B9" s="4" t="s">
        <v>7</v>
      </c>
    </row>
    <row r="10" ht="12.75" customHeight="1">
      <c r="A10" s="4"/>
      <c r="B10" s="4" t="s">
        <v>8</v>
      </c>
    </row>
    <row r="11" ht="12.75" customHeight="1">
      <c r="A11" s="4" t="s">
        <v>9</v>
      </c>
      <c r="B11" s="4" t="s">
        <v>10</v>
      </c>
    </row>
    <row r="12" ht="12.75" customHeight="1">
      <c r="A12" s="4" t="s">
        <v>11</v>
      </c>
      <c r="B12" s="4" t="s">
        <v>12</v>
      </c>
    </row>
    <row r="13" ht="12.75" customHeight="1">
      <c r="A13" s="4" t="s">
        <v>13</v>
      </c>
      <c r="B13" s="1" t="s">
        <v>14</v>
      </c>
    </row>
    <row r="14" ht="13.5" customHeight="1">
      <c r="A14" s="5" t="s">
        <v>15</v>
      </c>
      <c r="B14" s="5" t="s">
        <v>16</v>
      </c>
    </row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71"/>
    <col customWidth="1" min="2" max="2" width="20.71"/>
    <col customWidth="1" min="3" max="3" width="21.57"/>
    <col customWidth="1" min="4" max="26" width="8.0"/>
  </cols>
  <sheetData>
    <row r="1" ht="12.75" customHeight="1">
      <c r="A1" s="6" t="s">
        <v>17</v>
      </c>
      <c r="B1" s="4" t="s">
        <v>7</v>
      </c>
    </row>
    <row r="2" ht="12.75" customHeight="1">
      <c r="A2" s="6"/>
      <c r="B2" s="4" t="s">
        <v>18</v>
      </c>
    </row>
    <row r="3" ht="12.75" customHeight="1">
      <c r="A3" s="6"/>
      <c r="B3" s="4"/>
    </row>
    <row r="4" ht="12.75" customHeight="1">
      <c r="A4" s="6"/>
      <c r="B4" s="4"/>
    </row>
    <row r="5" ht="12.75" customHeight="1">
      <c r="A5" s="7" t="s">
        <v>19</v>
      </c>
      <c r="B5" s="4"/>
    </row>
    <row r="6" ht="12.75" customHeight="1">
      <c r="A6" s="8" t="s">
        <v>20</v>
      </c>
      <c r="B6" s="4"/>
    </row>
    <row r="7" ht="12.75" customHeight="1">
      <c r="A7" s="6"/>
      <c r="B7" s="4"/>
    </row>
    <row r="8" ht="13.5" customHeight="1"/>
    <row r="9" ht="13.5" customHeight="1">
      <c r="A9" s="9" t="s">
        <v>21</v>
      </c>
      <c r="B9" s="10" t="s">
        <v>22</v>
      </c>
      <c r="C9" s="11"/>
    </row>
    <row r="10" ht="13.5" customHeight="1">
      <c r="A10" s="12"/>
      <c r="B10" s="10" t="s">
        <v>23</v>
      </c>
      <c r="C10" s="10" t="s">
        <v>24</v>
      </c>
    </row>
    <row r="11" ht="12.75" customHeight="1">
      <c r="A11" s="13">
        <v>1974.0</v>
      </c>
      <c r="B11" s="14">
        <v>128.5723102055471</v>
      </c>
      <c r="C11" s="14">
        <v>162.01541639247608</v>
      </c>
      <c r="E11" s="15"/>
    </row>
    <row r="12" ht="12.75" customHeight="1">
      <c r="A12" s="13">
        <v>1975.0</v>
      </c>
      <c r="B12" s="14">
        <v>66.33447619902464</v>
      </c>
      <c r="C12" s="14"/>
      <c r="E12" s="15"/>
    </row>
    <row r="13" ht="12.75" customHeight="1">
      <c r="A13" s="13">
        <v>1976.0</v>
      </c>
      <c r="B13" s="14">
        <v>75.59727837579848</v>
      </c>
      <c r="C13" s="14"/>
      <c r="E13" s="15"/>
    </row>
    <row r="14" ht="12.75" customHeight="1">
      <c r="A14" s="13">
        <v>1977.0</v>
      </c>
      <c r="B14" s="14">
        <v>69.2503549065924</v>
      </c>
      <c r="C14" s="14">
        <v>66.62436868473368</v>
      </c>
      <c r="E14" s="15"/>
    </row>
    <row r="15" ht="12.75" customHeight="1">
      <c r="A15" s="13">
        <v>1978.0</v>
      </c>
      <c r="B15" s="14">
        <v>76.56609797773841</v>
      </c>
      <c r="C15" s="14">
        <v>27.19010110227057</v>
      </c>
      <c r="E15" s="15"/>
    </row>
    <row r="16" ht="12.75" customHeight="1">
      <c r="A16" s="13">
        <v>1979.0</v>
      </c>
      <c r="B16" s="14">
        <v>89.7434387284484</v>
      </c>
      <c r="C16" s="14">
        <v>38.435982857385724</v>
      </c>
      <c r="E16" s="15"/>
    </row>
    <row r="17" ht="12.75" customHeight="1">
      <c r="A17" s="13">
        <v>1980.0</v>
      </c>
      <c r="B17" s="14">
        <v>63.1633316032842</v>
      </c>
      <c r="C17" s="14">
        <v>82.53521360598218</v>
      </c>
      <c r="E17" s="15"/>
    </row>
    <row r="18" ht="12.75" customHeight="1">
      <c r="A18" s="13">
        <v>1981.0</v>
      </c>
      <c r="B18" s="14">
        <v>54.119412167908024</v>
      </c>
      <c r="C18" s="14">
        <v>10.90290685085542</v>
      </c>
      <c r="E18" s="15"/>
    </row>
    <row r="19" ht="12.75" customHeight="1">
      <c r="A19" s="13">
        <v>1982.0</v>
      </c>
      <c r="B19" s="14">
        <v>109.68613461383141</v>
      </c>
      <c r="C19" s="14">
        <v>141.07502594024837</v>
      </c>
      <c r="E19" s="15"/>
    </row>
    <row r="20" ht="12.75" customHeight="1">
      <c r="A20" s="13">
        <v>1983.0</v>
      </c>
      <c r="B20" s="14">
        <v>38.72060867918479</v>
      </c>
      <c r="C20" s="14">
        <v>59.56342319529152</v>
      </c>
      <c r="E20" s="15"/>
    </row>
    <row r="21" ht="12.75" customHeight="1">
      <c r="A21" s="13">
        <v>1984.0</v>
      </c>
      <c r="B21" s="14">
        <v>57.56847134687459</v>
      </c>
      <c r="C21" s="14">
        <v>22.251880637464264</v>
      </c>
      <c r="E21" s="15"/>
    </row>
    <row r="22" ht="12.75" customHeight="1">
      <c r="A22" s="13">
        <v>1985.0</v>
      </c>
      <c r="B22" s="14">
        <v>116.95416897505248</v>
      </c>
      <c r="C22" s="14">
        <v>89.25476550723049</v>
      </c>
      <c r="E22" s="15"/>
    </row>
    <row r="23" ht="12.75" customHeight="1">
      <c r="A23" s="13">
        <v>1986.0</v>
      </c>
      <c r="B23" s="14">
        <v>49.94999573448003</v>
      </c>
      <c r="C23" s="14">
        <v>26.570971663504746</v>
      </c>
      <c r="E23" s="15"/>
    </row>
    <row r="24" ht="12.75" customHeight="1">
      <c r="A24" s="13">
        <v>1987.0</v>
      </c>
      <c r="B24" s="14">
        <v>55.843051617392</v>
      </c>
      <c r="C24" s="14">
        <v>62.75995544714558</v>
      </c>
    </row>
    <row r="25" ht="12.75" customHeight="1">
      <c r="A25" s="13">
        <v>1988.0</v>
      </c>
      <c r="B25" s="14">
        <v>41.65687636615885</v>
      </c>
      <c r="C25" s="14">
        <v>15.761722526403974</v>
      </c>
    </row>
    <row r="26" ht="12.75" customHeight="1">
      <c r="A26" s="13">
        <v>1989.0</v>
      </c>
      <c r="B26" s="14">
        <v>67.51267074402229</v>
      </c>
      <c r="C26" s="14">
        <v>82.89592827753961</v>
      </c>
    </row>
    <row r="27" ht="12.75" customHeight="1">
      <c r="A27" s="13">
        <v>1990.0</v>
      </c>
      <c r="B27" s="14">
        <v>61.32540712523774</v>
      </c>
      <c r="C27" s="14">
        <v>36.0769076874203</v>
      </c>
    </row>
    <row r="28" ht="12.75" customHeight="1">
      <c r="A28" s="13">
        <v>1991.0</v>
      </c>
      <c r="B28" s="14">
        <v>73.48175223458145</v>
      </c>
      <c r="C28" s="14">
        <v>82.85929101361829</v>
      </c>
    </row>
    <row r="29" ht="12.75" customHeight="1">
      <c r="A29" s="13">
        <v>1992.0</v>
      </c>
      <c r="B29" s="14">
        <v>92.31355146407608</v>
      </c>
      <c r="C29" s="14">
        <v>9.438083116416838</v>
      </c>
    </row>
    <row r="30" ht="12.75" customHeight="1">
      <c r="A30" s="13">
        <v>1993.0</v>
      </c>
      <c r="B30" s="14">
        <v>49.92933010202556</v>
      </c>
      <c r="C30" s="14">
        <v>19.715405559046165</v>
      </c>
    </row>
    <row r="31" ht="12.75" customHeight="1">
      <c r="A31" s="13">
        <v>1994.0</v>
      </c>
      <c r="B31" s="14">
        <v>129.4921162074021</v>
      </c>
      <c r="C31" s="14">
        <v>111.67450557998983</v>
      </c>
    </row>
    <row r="32" ht="12.75" customHeight="1">
      <c r="A32" s="13">
        <v>1995.0</v>
      </c>
      <c r="B32" s="14">
        <v>58.02695748436706</v>
      </c>
      <c r="C32" s="14">
        <v>32.632737934954974</v>
      </c>
    </row>
    <row r="33" ht="12.75" customHeight="1">
      <c r="A33" s="13">
        <v>1996.0</v>
      </c>
      <c r="B33" s="14">
        <v>107.26682224815247</v>
      </c>
      <c r="C33" s="14">
        <v>80.80579241839452</v>
      </c>
    </row>
    <row r="34" ht="12.75" customHeight="1">
      <c r="A34" s="13">
        <v>1997.0</v>
      </c>
      <c r="B34" s="14">
        <v>117.0147204021183</v>
      </c>
      <c r="C34" s="14">
        <v>128.02719684049907</v>
      </c>
    </row>
    <row r="35" ht="12.75" customHeight="1">
      <c r="A35" s="13">
        <v>1998.0</v>
      </c>
      <c r="B35" s="14">
        <v>35.866708553989774</v>
      </c>
      <c r="C35" s="14">
        <v>9.7024803279179</v>
      </c>
    </row>
    <row r="36" ht="12.75" customHeight="1">
      <c r="A36" s="13">
        <v>1999.0</v>
      </c>
      <c r="B36" s="14">
        <v>107.98100110702212</v>
      </c>
      <c r="C36" s="14">
        <v>85.87379947940043</v>
      </c>
    </row>
    <row r="37" ht="12.75" customHeight="1">
      <c r="A37" s="13">
        <v>2000.0</v>
      </c>
      <c r="B37" s="14">
        <v>33.9463543069144</v>
      </c>
      <c r="C37" s="14">
        <v>15.785447147174102</v>
      </c>
    </row>
    <row r="38" ht="13.5" customHeight="1">
      <c r="A38" s="16">
        <v>2001.0</v>
      </c>
      <c r="B38" s="17">
        <v>25.425545283188224</v>
      </c>
      <c r="C38" s="17">
        <v>4.264099572150914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9:A10"/>
    <mergeCell ref="B9:C9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71"/>
    <col customWidth="1" min="2" max="2" width="12.0"/>
    <col customWidth="1" min="3" max="3" width="11.86"/>
    <col customWidth="1" min="4" max="4" width="12.71"/>
    <col customWidth="1" min="5" max="5" width="12.14"/>
    <col customWidth="1" min="6" max="6" width="13.71"/>
    <col customWidth="1" min="7" max="26" width="8.0"/>
  </cols>
  <sheetData>
    <row r="1" ht="12.75" customHeight="1">
      <c r="A1" s="6" t="s">
        <v>17</v>
      </c>
      <c r="B1" s="4" t="s">
        <v>10</v>
      </c>
    </row>
    <row r="2" ht="12.75" customHeight="1">
      <c r="A2" s="4"/>
      <c r="B2" s="4" t="s">
        <v>25</v>
      </c>
    </row>
    <row r="3" ht="12.75" customHeight="1">
      <c r="A3" s="4"/>
      <c r="B3" s="4"/>
    </row>
    <row r="4" ht="12.75" customHeight="1">
      <c r="A4" s="4"/>
      <c r="B4" s="4"/>
    </row>
    <row r="5" ht="12.75" customHeight="1">
      <c r="A5" s="18" t="s">
        <v>26</v>
      </c>
      <c r="B5" s="4"/>
    </row>
    <row r="6" ht="12.75" customHeight="1">
      <c r="A6" s="4" t="s">
        <v>27</v>
      </c>
      <c r="B6" s="4"/>
    </row>
    <row r="7" ht="12.75" customHeight="1">
      <c r="A7" s="18"/>
    </row>
    <row r="8" ht="13.5" customHeight="1"/>
    <row r="9" ht="14.25" customHeight="1">
      <c r="A9" s="19" t="s">
        <v>28</v>
      </c>
      <c r="B9" s="20" t="s">
        <v>29</v>
      </c>
      <c r="C9" s="21"/>
      <c r="D9" s="21"/>
      <c r="E9" s="22"/>
      <c r="F9" s="23" t="s">
        <v>30</v>
      </c>
    </row>
    <row r="10" ht="13.5" customHeight="1">
      <c r="A10" s="24"/>
      <c r="B10" s="25" t="s">
        <v>31</v>
      </c>
      <c r="C10" s="25" t="s">
        <v>32</v>
      </c>
      <c r="D10" s="25" t="s">
        <v>33</v>
      </c>
      <c r="E10" s="25" t="s">
        <v>34</v>
      </c>
      <c r="F10" s="26" t="s">
        <v>35</v>
      </c>
    </row>
    <row r="11" ht="12.75" customHeight="1">
      <c r="A11" s="27" t="s">
        <v>36</v>
      </c>
      <c r="B11" s="28">
        <v>27.0</v>
      </c>
      <c r="C11" s="28">
        <v>27.1</v>
      </c>
      <c r="D11" s="28">
        <v>27.3</v>
      </c>
      <c r="E11" s="28">
        <f t="shared" ref="E11:E28" si="1">(SUM(B11:D11))/3</f>
        <v>27.13333333</v>
      </c>
      <c r="F11" s="29">
        <f t="shared" ref="F11:F28" si="2">E11/1114.1*100</f>
        <v>2.435448643</v>
      </c>
    </row>
    <row r="12" ht="12.75" customHeight="1">
      <c r="A12" s="30" t="s">
        <v>37</v>
      </c>
      <c r="B12" s="31">
        <v>33.7</v>
      </c>
      <c r="C12" s="31">
        <v>33.5</v>
      </c>
      <c r="D12" s="31">
        <v>33.4</v>
      </c>
      <c r="E12" s="31">
        <f t="shared" si="1"/>
        <v>33.53333333</v>
      </c>
      <c r="F12" s="32">
        <f t="shared" si="2"/>
        <v>3.00990336</v>
      </c>
    </row>
    <row r="13" ht="12.75" customHeight="1">
      <c r="A13" s="30" t="s">
        <v>38</v>
      </c>
      <c r="B13" s="31">
        <v>85.9</v>
      </c>
      <c r="C13" s="31">
        <v>86.2</v>
      </c>
      <c r="D13" s="31">
        <v>85.8</v>
      </c>
      <c r="E13" s="31">
        <f t="shared" si="1"/>
        <v>85.96666667</v>
      </c>
      <c r="F13" s="32">
        <f t="shared" si="2"/>
        <v>7.716243306</v>
      </c>
    </row>
    <row r="14" ht="12.75" customHeight="1">
      <c r="A14" s="30" t="s">
        <v>39</v>
      </c>
      <c r="B14" s="31">
        <v>56.3</v>
      </c>
      <c r="C14" s="31">
        <v>56.0</v>
      </c>
      <c r="D14" s="31">
        <v>56.2</v>
      </c>
      <c r="E14" s="31">
        <f t="shared" si="1"/>
        <v>56.16666667</v>
      </c>
      <c r="F14" s="32">
        <f t="shared" si="2"/>
        <v>5.04143853</v>
      </c>
    </row>
    <row r="15" ht="12.75" customHeight="1">
      <c r="A15" s="30" t="s">
        <v>40</v>
      </c>
      <c r="B15" s="31">
        <v>132.3</v>
      </c>
      <c r="C15" s="31">
        <v>132.2</v>
      </c>
      <c r="D15" s="31">
        <v>132.6</v>
      </c>
      <c r="E15" s="31">
        <f t="shared" si="1"/>
        <v>132.3666667</v>
      </c>
      <c r="F15" s="32">
        <f t="shared" si="2"/>
        <v>11.88104</v>
      </c>
    </row>
    <row r="16" ht="12.75" customHeight="1">
      <c r="A16" s="30" t="s">
        <v>41</v>
      </c>
      <c r="B16" s="31">
        <v>91.1</v>
      </c>
      <c r="C16" s="31">
        <v>90.7</v>
      </c>
      <c r="D16" s="31">
        <v>90.5</v>
      </c>
      <c r="E16" s="31">
        <f t="shared" si="1"/>
        <v>90.76666667</v>
      </c>
      <c r="F16" s="32">
        <f t="shared" si="2"/>
        <v>8.147084343</v>
      </c>
    </row>
    <row r="17" ht="12.75" customHeight="1">
      <c r="A17" s="30" t="s">
        <v>42</v>
      </c>
      <c r="B17" s="31">
        <v>91.1</v>
      </c>
      <c r="C17" s="31">
        <v>91.4</v>
      </c>
      <c r="D17" s="31">
        <v>91.3</v>
      </c>
      <c r="E17" s="31">
        <f t="shared" si="1"/>
        <v>91.26666667</v>
      </c>
      <c r="F17" s="32">
        <f t="shared" si="2"/>
        <v>8.191963618</v>
      </c>
    </row>
    <row r="18" ht="12.75" customHeight="1">
      <c r="A18" s="30" t="s">
        <v>43</v>
      </c>
      <c r="B18" s="31">
        <v>46.8</v>
      </c>
      <c r="C18" s="31">
        <v>47.1</v>
      </c>
      <c r="D18" s="31">
        <v>47.3</v>
      </c>
      <c r="E18" s="31">
        <f t="shared" si="1"/>
        <v>47.06666667</v>
      </c>
      <c r="F18" s="32">
        <f t="shared" si="2"/>
        <v>4.22463573</v>
      </c>
    </row>
    <row r="19" ht="12.75" customHeight="1">
      <c r="A19" s="30" t="s">
        <v>44</v>
      </c>
      <c r="B19" s="31">
        <v>15.8</v>
      </c>
      <c r="C19" s="31">
        <v>15.8</v>
      </c>
      <c r="D19" s="31">
        <v>15.8</v>
      </c>
      <c r="E19" s="31">
        <f t="shared" si="1"/>
        <v>15.8</v>
      </c>
      <c r="F19" s="32">
        <f t="shared" si="2"/>
        <v>1.418185082</v>
      </c>
    </row>
    <row r="20" ht="12.75" customHeight="1">
      <c r="A20" s="30" t="s">
        <v>45</v>
      </c>
      <c r="B20" s="31">
        <v>16.5</v>
      </c>
      <c r="C20" s="31">
        <v>16.4</v>
      </c>
      <c r="D20" s="31">
        <v>16.6</v>
      </c>
      <c r="E20" s="31">
        <f t="shared" si="1"/>
        <v>16.5</v>
      </c>
      <c r="F20" s="32">
        <f t="shared" si="2"/>
        <v>1.481016067</v>
      </c>
    </row>
    <row r="21" ht="12.75" customHeight="1">
      <c r="A21" s="30" t="s">
        <v>46</v>
      </c>
      <c r="B21" s="31">
        <v>118.0</v>
      </c>
      <c r="C21" s="31">
        <v>118.5</v>
      </c>
      <c r="D21" s="31">
        <v>118.6</v>
      </c>
      <c r="E21" s="31">
        <f t="shared" si="1"/>
        <v>118.3666667</v>
      </c>
      <c r="F21" s="32">
        <f t="shared" si="2"/>
        <v>10.62442031</v>
      </c>
    </row>
    <row r="22" ht="12.75" customHeight="1">
      <c r="A22" s="30" t="s">
        <v>47</v>
      </c>
      <c r="B22" s="31">
        <v>15.3</v>
      </c>
      <c r="C22" s="31">
        <v>15.1</v>
      </c>
      <c r="D22" s="31">
        <v>15.4</v>
      </c>
      <c r="E22" s="31">
        <f t="shared" si="1"/>
        <v>15.26666667</v>
      </c>
      <c r="F22" s="32">
        <f t="shared" si="2"/>
        <v>1.370313856</v>
      </c>
    </row>
    <row r="23" ht="12.75" customHeight="1">
      <c r="A23" s="30" t="s">
        <v>48</v>
      </c>
      <c r="B23" s="31">
        <v>32.2</v>
      </c>
      <c r="C23" s="31">
        <v>31.7</v>
      </c>
      <c r="D23" s="31">
        <v>32.1</v>
      </c>
      <c r="E23" s="31">
        <f t="shared" si="1"/>
        <v>32</v>
      </c>
      <c r="F23" s="32">
        <f t="shared" si="2"/>
        <v>2.872273584</v>
      </c>
    </row>
    <row r="24" ht="12.75" customHeight="1">
      <c r="A24" s="30" t="s">
        <v>49</v>
      </c>
      <c r="B24" s="31">
        <v>90.1</v>
      </c>
      <c r="C24" s="31">
        <v>90.6</v>
      </c>
      <c r="D24" s="31">
        <v>90.2</v>
      </c>
      <c r="E24" s="31">
        <f t="shared" si="1"/>
        <v>90.3</v>
      </c>
      <c r="F24" s="32">
        <f t="shared" si="2"/>
        <v>8.10519702</v>
      </c>
    </row>
    <row r="25" ht="12.75" customHeight="1">
      <c r="A25" s="33" t="s">
        <v>50</v>
      </c>
      <c r="B25" s="31">
        <v>169.0</v>
      </c>
      <c r="C25" s="31">
        <v>169.7</v>
      </c>
      <c r="D25" s="31">
        <v>169.6</v>
      </c>
      <c r="E25" s="31">
        <f t="shared" si="1"/>
        <v>169.4333333</v>
      </c>
      <c r="F25" s="32">
        <f t="shared" si="2"/>
        <v>15.20809024</v>
      </c>
    </row>
    <row r="26" ht="12.75" customHeight="1">
      <c r="A26" s="30" t="s">
        <v>51</v>
      </c>
      <c r="B26" s="31">
        <v>7.5</v>
      </c>
      <c r="C26" s="31">
        <v>7.4</v>
      </c>
      <c r="D26" s="31">
        <v>7.4</v>
      </c>
      <c r="E26" s="31">
        <f t="shared" si="1"/>
        <v>7.433333333</v>
      </c>
      <c r="F26" s="32">
        <f t="shared" si="2"/>
        <v>0.667205218</v>
      </c>
    </row>
    <row r="27" ht="12.75" customHeight="1">
      <c r="A27" s="30" t="s">
        <v>52</v>
      </c>
      <c r="B27" s="31">
        <v>15.1</v>
      </c>
      <c r="C27" s="31">
        <v>14.9</v>
      </c>
      <c r="D27" s="31">
        <v>14.8</v>
      </c>
      <c r="E27" s="31">
        <f t="shared" si="1"/>
        <v>14.93333333</v>
      </c>
      <c r="F27" s="32">
        <f t="shared" si="2"/>
        <v>1.340394339</v>
      </c>
    </row>
    <row r="28" ht="13.5" customHeight="1">
      <c r="A28" s="34" t="s">
        <v>53</v>
      </c>
      <c r="B28" s="35">
        <v>69.8</v>
      </c>
      <c r="C28" s="35">
        <v>70.0</v>
      </c>
      <c r="D28" s="35">
        <v>69.7</v>
      </c>
      <c r="E28" s="35">
        <f t="shared" si="1"/>
        <v>69.83333333</v>
      </c>
      <c r="F28" s="36">
        <f t="shared" si="2"/>
        <v>6.268138707</v>
      </c>
    </row>
    <row r="29" ht="12.75" customHeight="1">
      <c r="A29" s="37"/>
      <c r="B29" s="38"/>
      <c r="C29" s="38"/>
      <c r="D29" s="39" t="s">
        <v>54</v>
      </c>
      <c r="E29" s="38">
        <f>SUM(E11:E22,E23:E26,E27:E28)</f>
        <v>1114.133333</v>
      </c>
      <c r="F29" s="40"/>
    </row>
    <row r="30" ht="12.75" customHeight="1">
      <c r="A30" s="41"/>
      <c r="B30" s="42"/>
      <c r="C30" s="42"/>
      <c r="D30" s="43"/>
      <c r="E30" s="42"/>
      <c r="F30" s="44"/>
    </row>
    <row r="31" ht="12.75" customHeight="1">
      <c r="A31" s="45" t="s">
        <v>55</v>
      </c>
      <c r="B31" s="46"/>
      <c r="C31" s="46"/>
      <c r="D31" s="46"/>
      <c r="E31" s="46"/>
    </row>
    <row r="32" ht="12.75" customHeight="1">
      <c r="A32" s="47" t="s">
        <v>56</v>
      </c>
      <c r="B32" s="48">
        <v>422.0</v>
      </c>
      <c r="C32" s="48">
        <v>421.6</v>
      </c>
      <c r="D32" s="48">
        <v>422.4</v>
      </c>
      <c r="E32" s="49">
        <f t="shared" ref="E32:E34" si="3">(SUM(B32:D32))/3</f>
        <v>422</v>
      </c>
    </row>
    <row r="33" ht="12.75" customHeight="1">
      <c r="A33" s="47" t="s">
        <v>57</v>
      </c>
      <c r="B33" s="48">
        <v>340.7</v>
      </c>
      <c r="C33" s="48">
        <v>339.9</v>
      </c>
      <c r="D33" s="48">
        <v>340.6</v>
      </c>
      <c r="E33" s="49">
        <f t="shared" si="3"/>
        <v>340.4</v>
      </c>
    </row>
    <row r="34" ht="12.75" customHeight="1">
      <c r="A34" s="47" t="s">
        <v>58</v>
      </c>
      <c r="B34" s="48">
        <v>351.1</v>
      </c>
      <c r="C34" s="48">
        <v>351.4</v>
      </c>
      <c r="D34" s="48">
        <v>351.4</v>
      </c>
      <c r="E34" s="50">
        <f t="shared" si="3"/>
        <v>351.3</v>
      </c>
    </row>
    <row r="35" ht="12.75" customHeight="1">
      <c r="D35" s="43" t="s">
        <v>54</v>
      </c>
      <c r="E35" s="51">
        <f>SUM(E32:E34)</f>
        <v>1113.7</v>
      </c>
    </row>
    <row r="36" ht="12.75" customHeight="1">
      <c r="D36" s="43"/>
      <c r="E36" s="44"/>
    </row>
    <row r="37" ht="12.75" customHeight="1">
      <c r="A37" s="1" t="s">
        <v>59</v>
      </c>
    </row>
    <row r="38" ht="12.75" customHeight="1">
      <c r="A38" s="1" t="s">
        <v>60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9:A10"/>
    <mergeCell ref="B9:E9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57"/>
    <col customWidth="1" min="2" max="27" width="4.86"/>
    <col customWidth="1" min="28" max="28" width="8.0"/>
    <col customWidth="1" min="29" max="29" width="11.71"/>
  </cols>
  <sheetData>
    <row r="1" ht="12.75" customHeight="1">
      <c r="A1" s="6" t="s">
        <v>61</v>
      </c>
      <c r="B1" s="1" t="s">
        <v>62</v>
      </c>
    </row>
    <row r="2" ht="12.75" customHeight="1">
      <c r="A2" s="6" t="s">
        <v>17</v>
      </c>
      <c r="B2" s="1" t="s">
        <v>63</v>
      </c>
    </row>
    <row r="3" ht="12.75" customHeight="1">
      <c r="A3" s="6"/>
    </row>
    <row r="4" ht="13.5" customHeight="1"/>
    <row r="5" ht="12.75" customHeight="1">
      <c r="A5" s="52" t="s">
        <v>64</v>
      </c>
      <c r="B5" s="53" t="s">
        <v>65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54"/>
      <c r="AC5" s="55" t="s">
        <v>30</v>
      </c>
    </row>
    <row r="6" ht="12.75" customHeight="1">
      <c r="A6" s="56" t="s">
        <v>66</v>
      </c>
      <c r="B6" s="57">
        <v>1974.0</v>
      </c>
      <c r="C6" s="57">
        <v>1977.0</v>
      </c>
      <c r="D6" s="57">
        <v>1978.0</v>
      </c>
      <c r="E6" s="57">
        <v>1979.0</v>
      </c>
      <c r="F6" s="57">
        <v>1980.0</v>
      </c>
      <c r="G6" s="57">
        <v>1981.0</v>
      </c>
      <c r="H6" s="57">
        <v>1982.0</v>
      </c>
      <c r="I6" s="57">
        <v>1983.0</v>
      </c>
      <c r="J6" s="57">
        <v>1984.0</v>
      </c>
      <c r="K6" s="57">
        <v>1985.0</v>
      </c>
      <c r="L6" s="57">
        <v>1986.0</v>
      </c>
      <c r="M6" s="57">
        <v>1987.0</v>
      </c>
      <c r="N6" s="57">
        <v>1988.0</v>
      </c>
      <c r="O6" s="57">
        <v>1989.0</v>
      </c>
      <c r="P6" s="57">
        <v>1990.0</v>
      </c>
      <c r="Q6" s="57">
        <v>1991.0</v>
      </c>
      <c r="R6" s="57">
        <v>1992.0</v>
      </c>
      <c r="S6" s="57">
        <v>1993.0</v>
      </c>
      <c r="T6" s="57">
        <v>1994.0</v>
      </c>
      <c r="U6" s="57">
        <v>1995.0</v>
      </c>
      <c r="V6" s="57">
        <v>1996.0</v>
      </c>
      <c r="W6" s="57">
        <v>1997.0</v>
      </c>
      <c r="X6" s="57">
        <v>1998.0</v>
      </c>
      <c r="Y6" s="58">
        <v>1999.0</v>
      </c>
      <c r="Z6" s="58">
        <v>2000.0</v>
      </c>
      <c r="AA6" s="59">
        <v>2001.0</v>
      </c>
      <c r="AC6" s="55" t="s">
        <v>35</v>
      </c>
    </row>
    <row r="7" ht="12.75" customHeight="1">
      <c r="A7" s="60" t="s">
        <v>36</v>
      </c>
      <c r="B7" s="61">
        <v>147.0</v>
      </c>
      <c r="C7" s="62">
        <v>63.0</v>
      </c>
      <c r="D7" s="62">
        <v>0.0</v>
      </c>
      <c r="E7" s="62">
        <v>58.0</v>
      </c>
      <c r="F7" s="62">
        <v>36.0</v>
      </c>
      <c r="G7" s="62">
        <v>22.0</v>
      </c>
      <c r="H7" s="62">
        <v>112.0</v>
      </c>
      <c r="I7" s="62">
        <v>46.0</v>
      </c>
      <c r="J7" s="62">
        <v>0.0</v>
      </c>
      <c r="K7" s="62">
        <v>19.0</v>
      </c>
      <c r="L7" s="62">
        <v>0.0</v>
      </c>
      <c r="M7" s="62">
        <v>8.0</v>
      </c>
      <c r="N7" s="62">
        <v>0.0</v>
      </c>
      <c r="O7" s="62">
        <v>66.0</v>
      </c>
      <c r="P7" s="62">
        <v>0.0</v>
      </c>
      <c r="Q7" s="62">
        <v>32.0</v>
      </c>
      <c r="R7" s="62">
        <v>0.0</v>
      </c>
      <c r="S7" s="62">
        <v>0.0</v>
      </c>
      <c r="T7" s="62">
        <v>84.0</v>
      </c>
      <c r="U7" s="62">
        <v>24.0</v>
      </c>
      <c r="V7" s="62">
        <v>71.0</v>
      </c>
      <c r="W7" s="62">
        <v>122.0</v>
      </c>
      <c r="X7" s="62">
        <v>3.0</v>
      </c>
      <c r="Y7" s="63">
        <v>99.0</v>
      </c>
      <c r="Z7" s="63">
        <v>0.0</v>
      </c>
      <c r="AA7" s="64">
        <v>0.0</v>
      </c>
      <c r="AC7" s="44">
        <v>2.435448643149927</v>
      </c>
    </row>
    <row r="8" ht="12.75" customHeight="1">
      <c r="A8" s="65" t="s">
        <v>37</v>
      </c>
      <c r="B8" s="66">
        <v>145.0</v>
      </c>
      <c r="C8" s="67">
        <v>69.0</v>
      </c>
      <c r="D8" s="67">
        <v>0.0</v>
      </c>
      <c r="E8" s="67">
        <v>18.0</v>
      </c>
      <c r="F8" s="67">
        <v>38.0</v>
      </c>
      <c r="G8" s="67">
        <v>0.0</v>
      </c>
      <c r="H8" s="67">
        <v>99.0</v>
      </c>
      <c r="I8" s="67">
        <v>35.0</v>
      </c>
      <c r="J8" s="67">
        <v>0.0</v>
      </c>
      <c r="K8" s="67">
        <v>31.0</v>
      </c>
      <c r="L8" s="67">
        <v>0.0</v>
      </c>
      <c r="M8" s="67">
        <v>35.0</v>
      </c>
      <c r="N8" s="67">
        <v>0.0</v>
      </c>
      <c r="O8" s="67">
        <v>15.0</v>
      </c>
      <c r="P8" s="67">
        <v>0.0</v>
      </c>
      <c r="Q8" s="67">
        <v>60.0</v>
      </c>
      <c r="R8" s="67">
        <v>0.0</v>
      </c>
      <c r="S8" s="67">
        <v>0.0</v>
      </c>
      <c r="T8" s="67">
        <v>89.0</v>
      </c>
      <c r="U8" s="67">
        <v>0.0</v>
      </c>
      <c r="V8" s="67">
        <v>63.0</v>
      </c>
      <c r="W8" s="67">
        <v>137.0</v>
      </c>
      <c r="X8" s="67">
        <v>0.0</v>
      </c>
      <c r="Y8" s="68">
        <v>119.0</v>
      </c>
      <c r="Z8" s="68">
        <v>0.0</v>
      </c>
      <c r="AA8" s="69">
        <v>0.0</v>
      </c>
      <c r="AC8" s="44">
        <v>3.009903359961703</v>
      </c>
    </row>
    <row r="9" ht="12.75" customHeight="1">
      <c r="A9" s="65" t="s">
        <v>38</v>
      </c>
      <c r="B9" s="66">
        <v>122.0</v>
      </c>
      <c r="C9" s="67">
        <v>38.0</v>
      </c>
      <c r="D9" s="67">
        <v>0.0</v>
      </c>
      <c r="E9" s="67">
        <v>0.0</v>
      </c>
      <c r="F9" s="67">
        <v>130.0</v>
      </c>
      <c r="G9" s="67">
        <v>5.0</v>
      </c>
      <c r="H9" s="67">
        <v>168.0</v>
      </c>
      <c r="I9" s="67">
        <v>53.0</v>
      </c>
      <c r="J9" s="67">
        <v>36.0</v>
      </c>
      <c r="K9" s="67">
        <v>115.0</v>
      </c>
      <c r="L9" s="67">
        <v>32.0</v>
      </c>
      <c r="M9" s="67">
        <v>78.0</v>
      </c>
      <c r="N9" s="67">
        <v>39.0</v>
      </c>
      <c r="O9" s="67">
        <v>103.0</v>
      </c>
      <c r="P9" s="67">
        <v>36.0</v>
      </c>
      <c r="Q9" s="67">
        <v>127.0</v>
      </c>
      <c r="R9" s="67">
        <v>7.0</v>
      </c>
      <c r="S9" s="67">
        <v>41.0</v>
      </c>
      <c r="T9" s="67">
        <v>104.0</v>
      </c>
      <c r="U9" s="67">
        <v>24.0</v>
      </c>
      <c r="V9" s="67">
        <v>75.0</v>
      </c>
      <c r="W9" s="67">
        <v>128.0</v>
      </c>
      <c r="X9" s="67">
        <v>17.0</v>
      </c>
      <c r="Y9" s="68">
        <v>157.0</v>
      </c>
      <c r="Z9" s="68">
        <v>36.0</v>
      </c>
      <c r="AA9" s="69">
        <v>13.0</v>
      </c>
      <c r="AC9" s="44">
        <v>7.7162433055081845</v>
      </c>
    </row>
    <row r="10" ht="12.75" customHeight="1">
      <c r="A10" s="65" t="s">
        <v>39</v>
      </c>
      <c r="B10" s="66">
        <v>175.0</v>
      </c>
      <c r="C10" s="67">
        <v>91.0</v>
      </c>
      <c r="D10" s="67">
        <v>48.0</v>
      </c>
      <c r="E10" s="67">
        <v>58.0</v>
      </c>
      <c r="F10" s="67">
        <v>61.0</v>
      </c>
      <c r="G10" s="67">
        <v>0.0</v>
      </c>
      <c r="H10" s="67">
        <v>122.0</v>
      </c>
      <c r="I10" s="67">
        <v>45.0</v>
      </c>
      <c r="J10" s="67">
        <v>0.0</v>
      </c>
      <c r="K10" s="67">
        <v>104.0</v>
      </c>
      <c r="L10" s="67">
        <v>22.0</v>
      </c>
      <c r="M10" s="67">
        <v>72.0</v>
      </c>
      <c r="N10" s="67">
        <v>0.0</v>
      </c>
      <c r="O10" s="67">
        <v>75.0</v>
      </c>
      <c r="P10" s="67">
        <v>17.0</v>
      </c>
      <c r="Q10" s="67">
        <v>0.0</v>
      </c>
      <c r="R10" s="67">
        <v>0.0</v>
      </c>
      <c r="S10" s="67">
        <v>0.0</v>
      </c>
      <c r="T10" s="67">
        <v>125.0</v>
      </c>
      <c r="U10" s="67">
        <v>0.0</v>
      </c>
      <c r="V10" s="67">
        <v>94.0</v>
      </c>
      <c r="W10" s="67">
        <v>137.0</v>
      </c>
      <c r="X10" s="67">
        <v>0.0</v>
      </c>
      <c r="Y10" s="68">
        <v>97.0</v>
      </c>
      <c r="Z10" s="68">
        <v>0.0</v>
      </c>
      <c r="AA10" s="69">
        <v>0.0</v>
      </c>
      <c r="AC10" s="44">
        <v>5.04143853035335</v>
      </c>
    </row>
    <row r="11" ht="12.75" customHeight="1">
      <c r="A11" s="65" t="s">
        <v>40</v>
      </c>
      <c r="B11" s="66">
        <v>130.0</v>
      </c>
      <c r="C11" s="67">
        <v>38.0</v>
      </c>
      <c r="D11" s="67">
        <v>33.0</v>
      </c>
      <c r="E11" s="67">
        <v>61.0</v>
      </c>
      <c r="F11" s="67">
        <v>28.0</v>
      </c>
      <c r="G11" s="67">
        <v>0.0</v>
      </c>
      <c r="H11" s="67">
        <v>97.0</v>
      </c>
      <c r="I11" s="67">
        <v>58.0</v>
      </c>
      <c r="J11" s="67">
        <v>0.0</v>
      </c>
      <c r="K11" s="67">
        <v>39.0</v>
      </c>
      <c r="L11" s="67">
        <v>0.0</v>
      </c>
      <c r="M11" s="67">
        <v>59.0</v>
      </c>
      <c r="N11" s="67">
        <v>3.0</v>
      </c>
      <c r="O11" s="67">
        <v>60.0</v>
      </c>
      <c r="P11" s="67">
        <v>0.0</v>
      </c>
      <c r="Q11" s="67">
        <v>6.0</v>
      </c>
      <c r="R11" s="67">
        <v>0.0</v>
      </c>
      <c r="S11" s="67">
        <v>0.0</v>
      </c>
      <c r="T11" s="67">
        <v>83.0</v>
      </c>
      <c r="U11" s="67">
        <v>0.0</v>
      </c>
      <c r="V11" s="67">
        <v>6.0</v>
      </c>
      <c r="W11" s="67">
        <v>115.0</v>
      </c>
      <c r="X11" s="67">
        <v>0.0</v>
      </c>
      <c r="Y11" s="68">
        <v>15.0</v>
      </c>
      <c r="Z11" s="68">
        <v>0.0</v>
      </c>
      <c r="AA11" s="69">
        <v>0.0</v>
      </c>
      <c r="AC11" s="44">
        <v>11.881040002393563</v>
      </c>
    </row>
    <row r="12" ht="12.75" customHeight="1">
      <c r="A12" s="65" t="s">
        <v>41</v>
      </c>
      <c r="B12" s="66">
        <v>185.0</v>
      </c>
      <c r="C12" s="67">
        <v>81.0</v>
      </c>
      <c r="D12" s="70">
        <v>8.527</v>
      </c>
      <c r="E12" s="67">
        <v>97.0</v>
      </c>
      <c r="F12" s="67">
        <v>26.0</v>
      </c>
      <c r="G12" s="67">
        <v>0.0</v>
      </c>
      <c r="H12" s="67">
        <v>156.0</v>
      </c>
      <c r="I12" s="67">
        <v>52.0</v>
      </c>
      <c r="J12" s="67">
        <v>0.0</v>
      </c>
      <c r="K12" s="67">
        <v>46.0</v>
      </c>
      <c r="L12" s="67">
        <v>0.0</v>
      </c>
      <c r="M12" s="67">
        <v>50.0</v>
      </c>
      <c r="N12" s="67">
        <v>0.0</v>
      </c>
      <c r="O12" s="67">
        <v>60.0</v>
      </c>
      <c r="P12" s="67">
        <v>22.0</v>
      </c>
      <c r="Q12" s="67">
        <v>33.0</v>
      </c>
      <c r="R12" s="67">
        <v>0.0</v>
      </c>
      <c r="S12" s="67">
        <v>0.0</v>
      </c>
      <c r="T12" s="67">
        <v>66.0</v>
      </c>
      <c r="U12" s="67">
        <v>50.0</v>
      </c>
      <c r="V12" s="67">
        <v>93.0</v>
      </c>
      <c r="W12" s="67">
        <v>79.0</v>
      </c>
      <c r="X12" s="67">
        <v>0.0</v>
      </c>
      <c r="Y12" s="68">
        <v>62.0</v>
      </c>
      <c r="Z12" s="68">
        <v>0.0</v>
      </c>
      <c r="AA12" s="69">
        <v>0.0</v>
      </c>
      <c r="AC12" s="44">
        <v>8.147084343117015</v>
      </c>
    </row>
    <row r="13" ht="12.75" customHeight="1">
      <c r="A13" s="65" t="s">
        <v>42</v>
      </c>
      <c r="B13" s="66">
        <v>163.0</v>
      </c>
      <c r="C13" s="67">
        <v>117.0</v>
      </c>
      <c r="D13" s="67">
        <v>0.0</v>
      </c>
      <c r="E13" s="67">
        <v>64.0</v>
      </c>
      <c r="F13" s="67">
        <v>41.0</v>
      </c>
      <c r="G13" s="67">
        <v>22.0</v>
      </c>
      <c r="H13" s="67">
        <v>155.0</v>
      </c>
      <c r="I13" s="67">
        <v>43.0</v>
      </c>
      <c r="J13" s="67">
        <v>0.0</v>
      </c>
      <c r="K13" s="67">
        <v>137.0</v>
      </c>
      <c r="L13" s="67">
        <v>107.0</v>
      </c>
      <c r="M13" s="67">
        <v>83.0</v>
      </c>
      <c r="N13" s="67">
        <v>25.0</v>
      </c>
      <c r="O13" s="67">
        <v>84.0</v>
      </c>
      <c r="P13" s="67">
        <v>49.0</v>
      </c>
      <c r="Q13" s="67">
        <v>120.0</v>
      </c>
      <c r="R13" s="67">
        <v>39.0</v>
      </c>
      <c r="S13" s="67">
        <v>0.0</v>
      </c>
      <c r="T13" s="67">
        <v>154.0</v>
      </c>
      <c r="U13" s="67">
        <v>66.0</v>
      </c>
      <c r="V13" s="67">
        <v>127.0</v>
      </c>
      <c r="W13" s="67">
        <v>145.0</v>
      </c>
      <c r="X13" s="67">
        <v>0.0</v>
      </c>
      <c r="Y13" s="68">
        <v>94.0</v>
      </c>
      <c r="Z13" s="68">
        <v>0.0</v>
      </c>
      <c r="AA13" s="69">
        <v>18.0</v>
      </c>
      <c r="AC13" s="44">
        <v>8.191963617867936</v>
      </c>
    </row>
    <row r="14" ht="12.75" customHeight="1">
      <c r="A14" s="65" t="s">
        <v>43</v>
      </c>
      <c r="B14" s="66">
        <v>165.0</v>
      </c>
      <c r="C14" s="67">
        <v>53.0</v>
      </c>
      <c r="D14" s="67">
        <v>0.0</v>
      </c>
      <c r="E14" s="67">
        <v>0.0</v>
      </c>
      <c r="F14" s="67">
        <v>137.0</v>
      </c>
      <c r="G14" s="67">
        <v>0.0</v>
      </c>
      <c r="H14" s="67">
        <v>157.0</v>
      </c>
      <c r="I14" s="67">
        <v>74.0</v>
      </c>
      <c r="J14" s="67">
        <v>49.0</v>
      </c>
      <c r="K14" s="67">
        <v>123.0</v>
      </c>
      <c r="L14" s="67">
        <v>18.0</v>
      </c>
      <c r="M14" s="67">
        <v>73.0</v>
      </c>
      <c r="N14" s="67">
        <v>0.0</v>
      </c>
      <c r="O14" s="67">
        <v>98.0</v>
      </c>
      <c r="P14" s="67">
        <v>63.0</v>
      </c>
      <c r="Q14" s="67">
        <v>135.0</v>
      </c>
      <c r="R14" s="67">
        <v>0.0</v>
      </c>
      <c r="S14" s="67">
        <v>36.0</v>
      </c>
      <c r="T14" s="67">
        <v>69.0</v>
      </c>
      <c r="U14" s="67">
        <v>33.0</v>
      </c>
      <c r="V14" s="67">
        <v>89.0</v>
      </c>
      <c r="W14" s="67">
        <v>128.0</v>
      </c>
      <c r="X14" s="67">
        <v>19.0</v>
      </c>
      <c r="Y14" s="68">
        <v>131.0</v>
      </c>
      <c r="Z14" s="68">
        <v>28.0</v>
      </c>
      <c r="AA14" s="69">
        <v>0.0</v>
      </c>
      <c r="AC14" s="44">
        <v>4.224635729886605</v>
      </c>
    </row>
    <row r="15" ht="12.75" customHeight="1">
      <c r="A15" s="65" t="s">
        <v>44</v>
      </c>
      <c r="B15" s="71">
        <v>245.69396220617605</v>
      </c>
      <c r="C15" s="72">
        <v>112.39191888154862</v>
      </c>
      <c r="D15" s="72">
        <v>69.26478721769857</v>
      </c>
      <c r="E15" s="72">
        <v>30.058303886925792</v>
      </c>
      <c r="F15" s="72">
        <v>126.76762943616531</v>
      </c>
      <c r="G15" s="72">
        <v>16.989476110001537</v>
      </c>
      <c r="H15" s="72">
        <v>185.57735443232446</v>
      </c>
      <c r="I15" s="72">
        <v>104.985566363351</v>
      </c>
      <c r="J15" s="72">
        <v>32.02949482271729</v>
      </c>
      <c r="K15" s="72">
        <v>169.04455600878572</v>
      </c>
      <c r="L15" s="72">
        <v>14.235331032318797</v>
      </c>
      <c r="M15" s="72">
        <v>53.382491371195485</v>
      </c>
      <c r="N15" s="72">
        <v>0.0</v>
      </c>
      <c r="O15" s="72">
        <v>126.33856291182931</v>
      </c>
      <c r="P15" s="72">
        <v>17.794163790398496</v>
      </c>
      <c r="Q15" s="72">
        <v>169.04455600878572</v>
      </c>
      <c r="R15" s="72">
        <v>0.0</v>
      </c>
      <c r="S15" s="15">
        <v>25.0</v>
      </c>
      <c r="T15" s="15">
        <v>140.0</v>
      </c>
      <c r="U15" s="15">
        <v>41.0</v>
      </c>
      <c r="V15" s="15">
        <v>144.0</v>
      </c>
      <c r="W15" s="15">
        <v>130.0</v>
      </c>
      <c r="X15" s="15">
        <v>0.0</v>
      </c>
      <c r="Y15" s="15">
        <v>112.0</v>
      </c>
      <c r="Z15" s="15">
        <v>8.0</v>
      </c>
      <c r="AA15" s="73">
        <v>0.0</v>
      </c>
      <c r="AC15" s="44">
        <v>1.4181850821290731</v>
      </c>
    </row>
    <row r="16" ht="12.75" customHeight="1">
      <c r="A16" s="65" t="s">
        <v>45</v>
      </c>
      <c r="B16" s="66">
        <v>160.0</v>
      </c>
      <c r="C16" s="67">
        <v>61.0</v>
      </c>
      <c r="D16" s="67">
        <v>0.0</v>
      </c>
      <c r="E16" s="67">
        <v>0.0</v>
      </c>
      <c r="F16" s="67">
        <v>84.0</v>
      </c>
      <c r="G16" s="67">
        <v>25.0</v>
      </c>
      <c r="H16" s="67">
        <v>124.0</v>
      </c>
      <c r="I16" s="67">
        <v>54.0</v>
      </c>
      <c r="J16" s="67">
        <v>15.0</v>
      </c>
      <c r="K16" s="67">
        <v>64.0</v>
      </c>
      <c r="L16" s="67">
        <v>0.0</v>
      </c>
      <c r="M16" s="67">
        <v>36.0</v>
      </c>
      <c r="N16" s="67">
        <v>0.0</v>
      </c>
      <c r="O16" s="67">
        <v>55.0</v>
      </c>
      <c r="P16" s="67">
        <v>0.0</v>
      </c>
      <c r="Q16" s="67">
        <v>102.0</v>
      </c>
      <c r="R16" s="67">
        <v>0.0</v>
      </c>
      <c r="S16" s="67">
        <v>5.0</v>
      </c>
      <c r="T16" s="67">
        <v>121.0</v>
      </c>
      <c r="U16" s="67">
        <v>36.0</v>
      </c>
      <c r="V16" s="67">
        <v>103.0</v>
      </c>
      <c r="W16" s="67">
        <v>154.0</v>
      </c>
      <c r="X16" s="67">
        <v>0.0</v>
      </c>
      <c r="Y16" s="68">
        <v>132.0</v>
      </c>
      <c r="Z16" s="68">
        <v>25.0</v>
      </c>
      <c r="AA16" s="69">
        <v>0.0</v>
      </c>
      <c r="AC16" s="44">
        <v>1.4810160667803611</v>
      </c>
    </row>
    <row r="17" ht="12.75" customHeight="1">
      <c r="A17" s="65" t="s">
        <v>46</v>
      </c>
      <c r="B17" s="66">
        <v>173.0</v>
      </c>
      <c r="C17" s="67">
        <v>18.0</v>
      </c>
      <c r="D17" s="67">
        <v>53.0</v>
      </c>
      <c r="E17" s="67">
        <v>0.0</v>
      </c>
      <c r="F17" s="67">
        <v>135.0</v>
      </c>
      <c r="G17" s="67">
        <v>10.0</v>
      </c>
      <c r="H17" s="67">
        <v>196.0</v>
      </c>
      <c r="I17" s="67">
        <v>63.0</v>
      </c>
      <c r="J17" s="67">
        <v>50.0</v>
      </c>
      <c r="K17" s="67">
        <v>58.0</v>
      </c>
      <c r="L17" s="67">
        <v>4.0</v>
      </c>
      <c r="M17" s="67">
        <v>39.0</v>
      </c>
      <c r="N17" s="67">
        <v>0.0</v>
      </c>
      <c r="O17" s="67">
        <v>97.0</v>
      </c>
      <c r="P17" s="67">
        <v>36.0</v>
      </c>
      <c r="Q17" s="67">
        <v>92.0</v>
      </c>
      <c r="R17" s="67">
        <v>3.0</v>
      </c>
      <c r="S17" s="67">
        <v>47.0</v>
      </c>
      <c r="T17" s="67">
        <v>104.0</v>
      </c>
      <c r="U17" s="67">
        <v>15.0</v>
      </c>
      <c r="V17" s="67">
        <v>37.0</v>
      </c>
      <c r="W17" s="67">
        <v>123.0</v>
      </c>
      <c r="X17" s="67">
        <v>53.0</v>
      </c>
      <c r="Y17" s="68">
        <v>100.0</v>
      </c>
      <c r="Z17" s="68">
        <v>20.0</v>
      </c>
      <c r="AA17" s="69">
        <v>13.0</v>
      </c>
      <c r="AC17" s="44">
        <v>10.624420309367801</v>
      </c>
    </row>
    <row r="18" ht="12.75" customHeight="1">
      <c r="A18" s="65" t="s">
        <v>47</v>
      </c>
      <c r="B18" s="74">
        <v>175.714</v>
      </c>
      <c r="C18" s="70">
        <v>73.54599999999999</v>
      </c>
      <c r="D18" s="70">
        <v>10.594</v>
      </c>
      <c r="E18" s="70">
        <v>10.594</v>
      </c>
      <c r="F18" s="70">
        <v>97.282</v>
      </c>
      <c r="G18" s="70">
        <v>36.394</v>
      </c>
      <c r="H18" s="70">
        <v>138.562</v>
      </c>
      <c r="I18" s="70">
        <v>66.322</v>
      </c>
      <c r="J18" s="70">
        <v>26.073999999999998</v>
      </c>
      <c r="K18" s="70">
        <v>76.642</v>
      </c>
      <c r="L18" s="70">
        <v>10.594</v>
      </c>
      <c r="M18" s="70">
        <v>47.746</v>
      </c>
      <c r="N18" s="70">
        <v>10.594</v>
      </c>
      <c r="O18" s="70">
        <v>67.354</v>
      </c>
      <c r="P18" s="70">
        <v>10.594</v>
      </c>
      <c r="Q18" s="70">
        <v>115.858</v>
      </c>
      <c r="R18" s="70">
        <v>10.594</v>
      </c>
      <c r="S18" s="67">
        <v>27.0</v>
      </c>
      <c r="T18" s="67">
        <v>123.0</v>
      </c>
      <c r="U18" s="67">
        <v>69.0</v>
      </c>
      <c r="V18" s="67">
        <v>125.0</v>
      </c>
      <c r="W18" s="67">
        <v>166.0</v>
      </c>
      <c r="X18" s="67">
        <v>15.0</v>
      </c>
      <c r="Y18" s="68">
        <v>155.0</v>
      </c>
      <c r="Z18" s="68">
        <v>10.0</v>
      </c>
      <c r="AA18" s="69">
        <v>0.0</v>
      </c>
      <c r="AC18" s="44">
        <v>1.3703138557280914</v>
      </c>
    </row>
    <row r="19" ht="12.75" customHeight="1">
      <c r="A19" s="65" t="s">
        <v>48</v>
      </c>
      <c r="B19" s="66">
        <v>150.0</v>
      </c>
      <c r="C19" s="67">
        <v>79.0</v>
      </c>
      <c r="D19" s="67">
        <v>66.0</v>
      </c>
      <c r="E19" s="67">
        <v>71.0</v>
      </c>
      <c r="F19" s="67">
        <v>48.0</v>
      </c>
      <c r="G19" s="67">
        <v>0.0</v>
      </c>
      <c r="H19" s="67">
        <v>84.0</v>
      </c>
      <c r="I19" s="67">
        <v>36.0</v>
      </c>
      <c r="J19" s="67">
        <v>12.0</v>
      </c>
      <c r="K19" s="67">
        <v>105.0</v>
      </c>
      <c r="L19" s="67">
        <v>52.0</v>
      </c>
      <c r="M19" s="67">
        <v>65.0</v>
      </c>
      <c r="N19" s="67">
        <v>5.0</v>
      </c>
      <c r="O19" s="67">
        <v>94.0</v>
      </c>
      <c r="P19" s="67">
        <v>60.0</v>
      </c>
      <c r="Q19" s="67">
        <v>66.0</v>
      </c>
      <c r="R19" s="67">
        <v>0.0</v>
      </c>
      <c r="S19" s="67">
        <v>0.0</v>
      </c>
      <c r="T19" s="67">
        <v>122.0</v>
      </c>
      <c r="U19" s="67">
        <v>0.0</v>
      </c>
      <c r="V19" s="67">
        <v>53.0</v>
      </c>
      <c r="W19" s="67">
        <v>137.0</v>
      </c>
      <c r="X19" s="67">
        <v>2.0</v>
      </c>
      <c r="Y19" s="68">
        <v>61.0</v>
      </c>
      <c r="Z19" s="68">
        <v>41.0</v>
      </c>
      <c r="AA19" s="69">
        <v>0.0</v>
      </c>
      <c r="AC19" s="44">
        <v>2.872273584058882</v>
      </c>
    </row>
    <row r="20" ht="12.75" customHeight="1">
      <c r="A20" s="65" t="s">
        <v>49</v>
      </c>
      <c r="B20" s="66">
        <v>198.0</v>
      </c>
      <c r="C20" s="67">
        <v>94.0</v>
      </c>
      <c r="D20" s="67">
        <v>30.0</v>
      </c>
      <c r="E20" s="67">
        <v>74.0</v>
      </c>
      <c r="F20" s="67">
        <v>43.0</v>
      </c>
      <c r="G20" s="67">
        <v>23.0</v>
      </c>
      <c r="H20" s="67">
        <v>124.0</v>
      </c>
      <c r="I20" s="67">
        <v>61.0</v>
      </c>
      <c r="J20" s="67">
        <v>5.0</v>
      </c>
      <c r="K20" s="67">
        <v>97.0</v>
      </c>
      <c r="L20" s="67">
        <v>33.0</v>
      </c>
      <c r="M20" s="67">
        <v>79.0</v>
      </c>
      <c r="N20" s="67">
        <v>6.0</v>
      </c>
      <c r="O20" s="67">
        <v>80.0</v>
      </c>
      <c r="P20" s="67">
        <v>31.0</v>
      </c>
      <c r="Q20" s="67">
        <v>50.0</v>
      </c>
      <c r="R20" s="67">
        <v>44.0</v>
      </c>
      <c r="S20" s="67">
        <v>0.0</v>
      </c>
      <c r="T20" s="67">
        <v>135.0</v>
      </c>
      <c r="U20" s="67">
        <v>41.0</v>
      </c>
      <c r="V20" s="67">
        <v>97.0</v>
      </c>
      <c r="W20" s="67">
        <v>118.0</v>
      </c>
      <c r="X20" s="67">
        <v>20.0</v>
      </c>
      <c r="Y20" s="68">
        <v>86.0</v>
      </c>
      <c r="Z20" s="68">
        <v>8.0</v>
      </c>
      <c r="AA20" s="69">
        <v>5.0</v>
      </c>
      <c r="AC20" s="44">
        <v>8.105197020016156</v>
      </c>
    </row>
    <row r="21" ht="12.75" customHeight="1">
      <c r="A21" s="65" t="s">
        <v>50</v>
      </c>
      <c r="B21" s="75">
        <v>164.622</v>
      </c>
      <c r="C21" s="70">
        <v>70.654</v>
      </c>
      <c r="D21" s="70">
        <v>26.187</v>
      </c>
      <c r="E21" s="70">
        <v>26.187</v>
      </c>
      <c r="F21" s="70">
        <v>141.13</v>
      </c>
      <c r="G21" s="70">
        <v>26.187</v>
      </c>
      <c r="H21" s="70">
        <v>157.91</v>
      </c>
      <c r="I21" s="70">
        <v>88.273</v>
      </c>
      <c r="J21" s="70">
        <v>67.298</v>
      </c>
      <c r="K21" s="70">
        <v>129.38400000000001</v>
      </c>
      <c r="L21" s="70">
        <v>41.289</v>
      </c>
      <c r="M21" s="70">
        <v>87.434</v>
      </c>
      <c r="N21" s="67">
        <v>58.0</v>
      </c>
      <c r="O21" s="67">
        <v>114.0</v>
      </c>
      <c r="P21" s="67">
        <v>91.0</v>
      </c>
      <c r="Q21" s="67">
        <v>152.0</v>
      </c>
      <c r="R21" s="67">
        <v>11.0</v>
      </c>
      <c r="S21" s="67">
        <v>43.0</v>
      </c>
      <c r="T21" s="67">
        <v>150.0</v>
      </c>
      <c r="U21" s="67">
        <v>74.0</v>
      </c>
      <c r="V21" s="67">
        <v>122.0</v>
      </c>
      <c r="W21" s="67">
        <v>144.0</v>
      </c>
      <c r="X21" s="67">
        <v>0.0</v>
      </c>
      <c r="Y21" s="68">
        <v>60.0</v>
      </c>
      <c r="Z21" s="68">
        <v>43.0</v>
      </c>
      <c r="AA21" s="69">
        <v>0.0</v>
      </c>
      <c r="AC21" s="44">
        <v>15.208090237261764</v>
      </c>
    </row>
    <row r="22" ht="12.75" customHeight="1">
      <c r="A22" s="65" t="s">
        <v>51</v>
      </c>
      <c r="B22" s="75">
        <v>145.882</v>
      </c>
      <c r="C22" s="70">
        <v>56.485</v>
      </c>
      <c r="D22" s="70">
        <v>1.402</v>
      </c>
      <c r="E22" s="70">
        <v>1.402</v>
      </c>
      <c r="F22" s="70">
        <v>77.254</v>
      </c>
      <c r="G22" s="70">
        <v>23.977</v>
      </c>
      <c r="H22" s="67">
        <v>119.0</v>
      </c>
      <c r="I22" s="67">
        <v>43.0</v>
      </c>
      <c r="J22" s="67">
        <v>11.0</v>
      </c>
      <c r="K22" s="67">
        <v>67.0</v>
      </c>
      <c r="L22" s="67">
        <v>8.0</v>
      </c>
      <c r="M22" s="67">
        <v>39.0</v>
      </c>
      <c r="N22" s="67">
        <v>0.0</v>
      </c>
      <c r="O22" s="67">
        <v>58.0</v>
      </c>
      <c r="P22" s="67">
        <v>7.0</v>
      </c>
      <c r="Q22" s="67">
        <v>84.0</v>
      </c>
      <c r="R22" s="67">
        <v>0.0</v>
      </c>
      <c r="S22" s="67">
        <v>10.0</v>
      </c>
      <c r="T22" s="67">
        <v>106.0</v>
      </c>
      <c r="U22" s="67">
        <v>32.0</v>
      </c>
      <c r="V22" s="67">
        <v>92.0</v>
      </c>
      <c r="W22" s="67">
        <v>149.0</v>
      </c>
      <c r="X22" s="67">
        <v>0.0</v>
      </c>
      <c r="Y22" s="68">
        <v>117.0</v>
      </c>
      <c r="Z22" s="68">
        <v>13.0</v>
      </c>
      <c r="AA22" s="69">
        <v>0.0</v>
      </c>
      <c r="AC22" s="44">
        <v>0.6672052179636778</v>
      </c>
    </row>
    <row r="23" ht="12.75" customHeight="1">
      <c r="A23" s="65" t="s">
        <v>52</v>
      </c>
      <c r="B23" s="66">
        <v>160.0</v>
      </c>
      <c r="C23" s="67">
        <v>41.0</v>
      </c>
      <c r="D23" s="67">
        <v>0.0</v>
      </c>
      <c r="E23" s="67">
        <v>0.0</v>
      </c>
      <c r="F23" s="67">
        <v>41.0</v>
      </c>
      <c r="G23" s="67">
        <v>0.0</v>
      </c>
      <c r="H23" s="67">
        <v>104.0</v>
      </c>
      <c r="I23" s="67">
        <v>45.0</v>
      </c>
      <c r="J23" s="67">
        <v>0.0</v>
      </c>
      <c r="K23" s="67">
        <v>27.0</v>
      </c>
      <c r="L23" s="67">
        <v>0.0</v>
      </c>
      <c r="M23" s="67">
        <v>26.0</v>
      </c>
      <c r="N23" s="67">
        <v>0.0</v>
      </c>
      <c r="O23" s="67">
        <v>42.0</v>
      </c>
      <c r="P23" s="67">
        <v>0.0</v>
      </c>
      <c r="Q23" s="67">
        <v>0.0</v>
      </c>
      <c r="R23" s="67">
        <v>0.0</v>
      </c>
      <c r="S23" s="67">
        <v>0.0</v>
      </c>
      <c r="T23" s="67">
        <v>78.0</v>
      </c>
      <c r="U23" s="67">
        <v>0.0</v>
      </c>
      <c r="V23" s="67">
        <v>36.0</v>
      </c>
      <c r="W23" s="67">
        <v>112.0</v>
      </c>
      <c r="X23" s="67">
        <v>0.0</v>
      </c>
      <c r="Y23" s="68">
        <v>18.0</v>
      </c>
      <c r="Z23" s="68">
        <v>0.0</v>
      </c>
      <c r="AA23" s="69">
        <v>0.0</v>
      </c>
      <c r="AC23" s="44">
        <v>1.340394339227478</v>
      </c>
    </row>
    <row r="24" ht="13.5" customHeight="1">
      <c r="A24" s="76" t="s">
        <v>53</v>
      </c>
      <c r="B24" s="77">
        <v>157.0</v>
      </c>
      <c r="C24" s="78">
        <v>89.0</v>
      </c>
      <c r="D24" s="78">
        <v>81.0</v>
      </c>
      <c r="E24" s="78">
        <v>9.0</v>
      </c>
      <c r="F24" s="78">
        <v>107.0</v>
      </c>
      <c r="G24" s="78">
        <v>0.0</v>
      </c>
      <c r="H24" s="78">
        <v>109.0</v>
      </c>
      <c r="I24" s="78">
        <v>49.0</v>
      </c>
      <c r="J24" s="78">
        <v>0.0</v>
      </c>
      <c r="K24" s="78">
        <v>112.0</v>
      </c>
      <c r="L24" s="78">
        <v>35.0</v>
      </c>
      <c r="M24" s="78">
        <v>42.0</v>
      </c>
      <c r="N24" s="78">
        <v>12.0</v>
      </c>
      <c r="O24" s="78">
        <v>76.0</v>
      </c>
      <c r="P24" s="78">
        <v>26.0</v>
      </c>
      <c r="Q24" s="78">
        <v>106.0</v>
      </c>
      <c r="R24" s="78">
        <v>0.0</v>
      </c>
      <c r="S24" s="78">
        <v>42.0</v>
      </c>
      <c r="T24" s="78">
        <v>101.0</v>
      </c>
      <c r="U24" s="78">
        <v>14.0</v>
      </c>
      <c r="V24" s="78">
        <v>95.0</v>
      </c>
      <c r="W24" s="78">
        <v>150.0</v>
      </c>
      <c r="X24" s="78">
        <v>0.0</v>
      </c>
      <c r="Y24" s="79">
        <v>122.0</v>
      </c>
      <c r="Z24" s="79">
        <v>10.0</v>
      </c>
      <c r="AA24" s="80">
        <v>0.0</v>
      </c>
      <c r="AC24" s="44">
        <v>6.268138706878497</v>
      </c>
    </row>
    <row r="25" ht="12.75" customHeight="1">
      <c r="A25" s="81" t="s">
        <v>67</v>
      </c>
    </row>
    <row r="26" ht="12.75" customHeight="1">
      <c r="A26" s="81"/>
    </row>
    <row r="27" ht="12.75" customHeight="1">
      <c r="A27" s="81"/>
    </row>
    <row r="28" ht="12.75" customHeight="1">
      <c r="A28" s="81"/>
    </row>
    <row r="29" ht="12.75" customHeight="1">
      <c r="A29" s="18" t="s">
        <v>68</v>
      </c>
      <c r="B29" s="18"/>
    </row>
    <row r="30" ht="12.75" customHeight="1">
      <c r="A30" s="18"/>
      <c r="B30" s="18"/>
    </row>
    <row r="31" ht="12.75" customHeight="1">
      <c r="A31" s="6" t="s">
        <v>17</v>
      </c>
      <c r="B31" s="1" t="s">
        <v>69</v>
      </c>
    </row>
    <row r="32" ht="12.75" customHeight="1">
      <c r="A32" s="18"/>
      <c r="B32" s="18"/>
    </row>
    <row r="33" ht="13.5" customHeight="1"/>
    <row r="34" ht="12.75" customHeight="1">
      <c r="A34" s="52" t="s">
        <v>64</v>
      </c>
      <c r="B34" s="53" t="s">
        <v>65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54"/>
    </row>
    <row r="35" ht="12.75" customHeight="1">
      <c r="A35" s="56" t="s">
        <v>66</v>
      </c>
      <c r="B35" s="57">
        <v>1974.0</v>
      </c>
      <c r="C35" s="57">
        <v>1977.0</v>
      </c>
      <c r="D35" s="57">
        <v>1978.0</v>
      </c>
      <c r="E35" s="57">
        <v>1979.0</v>
      </c>
      <c r="F35" s="57">
        <v>1980.0</v>
      </c>
      <c r="G35" s="57">
        <v>1981.0</v>
      </c>
      <c r="H35" s="57">
        <v>1982.0</v>
      </c>
      <c r="I35" s="57">
        <v>1983.0</v>
      </c>
      <c r="J35" s="57">
        <v>1984.0</v>
      </c>
      <c r="K35" s="57">
        <v>1985.0</v>
      </c>
      <c r="L35" s="57">
        <v>1986.0</v>
      </c>
      <c r="M35" s="57">
        <v>1987.0</v>
      </c>
      <c r="N35" s="57">
        <v>1988.0</v>
      </c>
      <c r="O35" s="57">
        <v>1989.0</v>
      </c>
      <c r="P35" s="57">
        <v>1990.0</v>
      </c>
      <c r="Q35" s="57">
        <v>1991.0</v>
      </c>
      <c r="R35" s="57">
        <v>1992.0</v>
      </c>
      <c r="S35" s="57">
        <v>1993.0</v>
      </c>
      <c r="T35" s="57">
        <v>1994.0</v>
      </c>
      <c r="U35" s="57">
        <v>1995.0</v>
      </c>
      <c r="V35" s="57">
        <v>1996.0</v>
      </c>
      <c r="W35" s="57">
        <v>1997.0</v>
      </c>
      <c r="X35" s="57">
        <v>1998.0</v>
      </c>
      <c r="Y35" s="58">
        <v>1999.0</v>
      </c>
      <c r="Z35" s="58">
        <v>2000.0</v>
      </c>
      <c r="AA35" s="59">
        <v>2001.0</v>
      </c>
    </row>
    <row r="36" ht="12.75" customHeight="1">
      <c r="A36" s="60" t="s">
        <v>36</v>
      </c>
      <c r="B36" s="82">
        <f t="shared" ref="B36:AA36" si="1">B7*$AC$7/100</f>
        <v>3.580109505</v>
      </c>
      <c r="C36" s="83">
        <f t="shared" si="1"/>
        <v>1.534332645</v>
      </c>
      <c r="D36" s="83">
        <f t="shared" si="1"/>
        <v>0</v>
      </c>
      <c r="E36" s="83">
        <f t="shared" si="1"/>
        <v>1.412560213</v>
      </c>
      <c r="F36" s="83">
        <f t="shared" si="1"/>
        <v>0.8767615115</v>
      </c>
      <c r="G36" s="83">
        <f t="shared" si="1"/>
        <v>0.5357987015</v>
      </c>
      <c r="H36" s="83">
        <f t="shared" si="1"/>
        <v>2.72770248</v>
      </c>
      <c r="I36" s="83">
        <f t="shared" si="1"/>
        <v>1.120306376</v>
      </c>
      <c r="J36" s="83">
        <f t="shared" si="1"/>
        <v>0</v>
      </c>
      <c r="K36" s="83">
        <f t="shared" si="1"/>
        <v>0.4627352422</v>
      </c>
      <c r="L36" s="83">
        <f t="shared" si="1"/>
        <v>0</v>
      </c>
      <c r="M36" s="83">
        <f t="shared" si="1"/>
        <v>0.1948358915</v>
      </c>
      <c r="N36" s="83">
        <f t="shared" si="1"/>
        <v>0</v>
      </c>
      <c r="O36" s="83">
        <f t="shared" si="1"/>
        <v>1.607396104</v>
      </c>
      <c r="P36" s="83">
        <f t="shared" si="1"/>
        <v>0</v>
      </c>
      <c r="Q36" s="83">
        <f t="shared" si="1"/>
        <v>0.7793435658</v>
      </c>
      <c r="R36" s="83">
        <f t="shared" si="1"/>
        <v>0</v>
      </c>
      <c r="S36" s="83">
        <f t="shared" si="1"/>
        <v>0</v>
      </c>
      <c r="T36" s="83">
        <f t="shared" si="1"/>
        <v>2.04577686</v>
      </c>
      <c r="U36" s="83">
        <f t="shared" si="1"/>
        <v>0.5845076744</v>
      </c>
      <c r="V36" s="83">
        <f t="shared" si="1"/>
        <v>1.729168537</v>
      </c>
      <c r="W36" s="83">
        <f t="shared" si="1"/>
        <v>2.971247345</v>
      </c>
      <c r="X36" s="83">
        <f t="shared" si="1"/>
        <v>0.07306345929</v>
      </c>
      <c r="Y36" s="84">
        <f t="shared" si="1"/>
        <v>2.411094157</v>
      </c>
      <c r="Z36" s="84">
        <f t="shared" si="1"/>
        <v>0</v>
      </c>
      <c r="AA36" s="85">
        <f t="shared" si="1"/>
        <v>0</v>
      </c>
    </row>
    <row r="37" ht="12.75" customHeight="1">
      <c r="A37" s="65" t="s">
        <v>37</v>
      </c>
      <c r="B37" s="86">
        <f t="shared" ref="B37:AA37" si="2">B8*$AC$8/100</f>
        <v>4.364359872</v>
      </c>
      <c r="C37" s="87">
        <f t="shared" si="2"/>
        <v>2.076833318</v>
      </c>
      <c r="D37" s="87">
        <f t="shared" si="2"/>
        <v>0</v>
      </c>
      <c r="E37" s="87">
        <f t="shared" si="2"/>
        <v>0.5417826048</v>
      </c>
      <c r="F37" s="87">
        <f t="shared" si="2"/>
        <v>1.143763277</v>
      </c>
      <c r="G37" s="87">
        <f t="shared" si="2"/>
        <v>0</v>
      </c>
      <c r="H37" s="87">
        <f t="shared" si="2"/>
        <v>2.979804326</v>
      </c>
      <c r="I37" s="87">
        <f t="shared" si="2"/>
        <v>1.053466176</v>
      </c>
      <c r="J37" s="87">
        <f t="shared" si="2"/>
        <v>0</v>
      </c>
      <c r="K37" s="87">
        <f t="shared" si="2"/>
        <v>0.9330700416</v>
      </c>
      <c r="L37" s="87">
        <f t="shared" si="2"/>
        <v>0</v>
      </c>
      <c r="M37" s="87">
        <f t="shared" si="2"/>
        <v>1.053466176</v>
      </c>
      <c r="N37" s="87">
        <f t="shared" si="2"/>
        <v>0</v>
      </c>
      <c r="O37" s="87">
        <f t="shared" si="2"/>
        <v>0.451485504</v>
      </c>
      <c r="P37" s="87">
        <f t="shared" si="2"/>
        <v>0</v>
      </c>
      <c r="Q37" s="87">
        <f t="shared" si="2"/>
        <v>1.805942016</v>
      </c>
      <c r="R37" s="87">
        <f t="shared" si="2"/>
        <v>0</v>
      </c>
      <c r="S37" s="87">
        <f t="shared" si="2"/>
        <v>0</v>
      </c>
      <c r="T37" s="87">
        <f t="shared" si="2"/>
        <v>2.67881399</v>
      </c>
      <c r="U37" s="87">
        <f t="shared" si="2"/>
        <v>0</v>
      </c>
      <c r="V37" s="87">
        <f t="shared" si="2"/>
        <v>1.896239117</v>
      </c>
      <c r="W37" s="87">
        <f t="shared" si="2"/>
        <v>4.123567603</v>
      </c>
      <c r="X37" s="87">
        <f t="shared" si="2"/>
        <v>0</v>
      </c>
      <c r="Y37" s="88">
        <f t="shared" si="2"/>
        <v>3.581784998</v>
      </c>
      <c r="Z37" s="88">
        <f t="shared" si="2"/>
        <v>0</v>
      </c>
      <c r="AA37" s="89">
        <f t="shared" si="2"/>
        <v>0</v>
      </c>
    </row>
    <row r="38" ht="12.75" customHeight="1">
      <c r="A38" s="65" t="s">
        <v>38</v>
      </c>
      <c r="B38" s="86">
        <f t="shared" ref="B38:AA38" si="3">B9*$AC$9/100</f>
        <v>9.413816833</v>
      </c>
      <c r="C38" s="87">
        <f t="shared" si="3"/>
        <v>2.932172456</v>
      </c>
      <c r="D38" s="87">
        <f t="shared" si="3"/>
        <v>0</v>
      </c>
      <c r="E38" s="87">
        <f t="shared" si="3"/>
        <v>0</v>
      </c>
      <c r="F38" s="87">
        <f t="shared" si="3"/>
        <v>10.0311163</v>
      </c>
      <c r="G38" s="87">
        <f t="shared" si="3"/>
        <v>0.3858121653</v>
      </c>
      <c r="H38" s="87">
        <f t="shared" si="3"/>
        <v>12.96328875</v>
      </c>
      <c r="I38" s="87">
        <f t="shared" si="3"/>
        <v>4.089608952</v>
      </c>
      <c r="J38" s="87">
        <f t="shared" si="3"/>
        <v>2.77784759</v>
      </c>
      <c r="K38" s="87">
        <f t="shared" si="3"/>
        <v>8.873679801</v>
      </c>
      <c r="L38" s="87">
        <f t="shared" si="3"/>
        <v>2.469197858</v>
      </c>
      <c r="M38" s="87">
        <f t="shared" si="3"/>
        <v>6.018669778</v>
      </c>
      <c r="N38" s="87">
        <f t="shared" si="3"/>
        <v>3.009334889</v>
      </c>
      <c r="O38" s="87">
        <f t="shared" si="3"/>
        <v>7.947730605</v>
      </c>
      <c r="P38" s="87">
        <f t="shared" si="3"/>
        <v>2.77784759</v>
      </c>
      <c r="Q38" s="87">
        <f t="shared" si="3"/>
        <v>9.799628998</v>
      </c>
      <c r="R38" s="87">
        <f t="shared" si="3"/>
        <v>0.5401370314</v>
      </c>
      <c r="S38" s="87">
        <f t="shared" si="3"/>
        <v>3.163659755</v>
      </c>
      <c r="T38" s="87">
        <f t="shared" si="3"/>
        <v>8.024893038</v>
      </c>
      <c r="U38" s="87">
        <f t="shared" si="3"/>
        <v>1.851898393</v>
      </c>
      <c r="V38" s="87">
        <f t="shared" si="3"/>
        <v>5.787182479</v>
      </c>
      <c r="W38" s="87">
        <f t="shared" si="3"/>
        <v>9.876791431</v>
      </c>
      <c r="X38" s="87">
        <f t="shared" si="3"/>
        <v>1.311761362</v>
      </c>
      <c r="Y38" s="88">
        <f t="shared" si="3"/>
        <v>12.11450199</v>
      </c>
      <c r="Z38" s="88">
        <f t="shared" si="3"/>
        <v>2.77784759</v>
      </c>
      <c r="AA38" s="89">
        <f t="shared" si="3"/>
        <v>1.00311163</v>
      </c>
    </row>
    <row r="39" ht="12.75" customHeight="1">
      <c r="A39" s="65" t="s">
        <v>39</v>
      </c>
      <c r="B39" s="86">
        <f t="shared" ref="B39:AA39" si="4">B10*$AC$10/100</f>
        <v>8.822517428</v>
      </c>
      <c r="C39" s="87">
        <f t="shared" si="4"/>
        <v>4.587709063</v>
      </c>
      <c r="D39" s="87">
        <f t="shared" si="4"/>
        <v>2.419890495</v>
      </c>
      <c r="E39" s="87">
        <f t="shared" si="4"/>
        <v>2.924034348</v>
      </c>
      <c r="F39" s="87">
        <f t="shared" si="4"/>
        <v>3.075277504</v>
      </c>
      <c r="G39" s="87">
        <f t="shared" si="4"/>
        <v>0</v>
      </c>
      <c r="H39" s="87">
        <f t="shared" si="4"/>
        <v>6.150555007</v>
      </c>
      <c r="I39" s="87">
        <f t="shared" si="4"/>
        <v>2.268647339</v>
      </c>
      <c r="J39" s="87">
        <f t="shared" si="4"/>
        <v>0</v>
      </c>
      <c r="K39" s="87">
        <f t="shared" si="4"/>
        <v>5.243096072</v>
      </c>
      <c r="L39" s="87">
        <f t="shared" si="4"/>
        <v>1.109116477</v>
      </c>
      <c r="M39" s="87">
        <f t="shared" si="4"/>
        <v>3.629835742</v>
      </c>
      <c r="N39" s="87">
        <f t="shared" si="4"/>
        <v>0</v>
      </c>
      <c r="O39" s="87">
        <f t="shared" si="4"/>
        <v>3.781078898</v>
      </c>
      <c r="P39" s="87">
        <f t="shared" si="4"/>
        <v>0.8570445502</v>
      </c>
      <c r="Q39" s="87">
        <f t="shared" si="4"/>
        <v>0</v>
      </c>
      <c r="R39" s="87">
        <f t="shared" si="4"/>
        <v>0</v>
      </c>
      <c r="S39" s="87">
        <f t="shared" si="4"/>
        <v>0</v>
      </c>
      <c r="T39" s="87">
        <f t="shared" si="4"/>
        <v>6.301798163</v>
      </c>
      <c r="U39" s="87">
        <f t="shared" si="4"/>
        <v>0</v>
      </c>
      <c r="V39" s="87">
        <f t="shared" si="4"/>
        <v>4.738952219</v>
      </c>
      <c r="W39" s="87">
        <f t="shared" si="4"/>
        <v>6.906770787</v>
      </c>
      <c r="X39" s="87">
        <f t="shared" si="4"/>
        <v>0</v>
      </c>
      <c r="Y39" s="88">
        <f t="shared" si="4"/>
        <v>4.890195374</v>
      </c>
      <c r="Z39" s="88">
        <f t="shared" si="4"/>
        <v>0</v>
      </c>
      <c r="AA39" s="89">
        <f t="shared" si="4"/>
        <v>0</v>
      </c>
    </row>
    <row r="40" ht="12.75" customHeight="1">
      <c r="A40" s="65" t="s">
        <v>40</v>
      </c>
      <c r="B40" s="86">
        <f t="shared" ref="B40:AA40" si="5">B11*$AC$11/100</f>
        <v>15.445352</v>
      </c>
      <c r="C40" s="87">
        <f t="shared" si="5"/>
        <v>4.514795201</v>
      </c>
      <c r="D40" s="87">
        <f t="shared" si="5"/>
        <v>3.920743201</v>
      </c>
      <c r="E40" s="87">
        <f t="shared" si="5"/>
        <v>7.247434401</v>
      </c>
      <c r="F40" s="87">
        <f t="shared" si="5"/>
        <v>3.326691201</v>
      </c>
      <c r="G40" s="87">
        <f t="shared" si="5"/>
        <v>0</v>
      </c>
      <c r="H40" s="87">
        <f t="shared" si="5"/>
        <v>11.5246088</v>
      </c>
      <c r="I40" s="87">
        <f t="shared" si="5"/>
        <v>6.891003201</v>
      </c>
      <c r="J40" s="87">
        <f t="shared" si="5"/>
        <v>0</v>
      </c>
      <c r="K40" s="87">
        <f t="shared" si="5"/>
        <v>4.633605601</v>
      </c>
      <c r="L40" s="87">
        <f t="shared" si="5"/>
        <v>0</v>
      </c>
      <c r="M40" s="87">
        <f t="shared" si="5"/>
        <v>7.009813601</v>
      </c>
      <c r="N40" s="87">
        <f t="shared" si="5"/>
        <v>0.3564312001</v>
      </c>
      <c r="O40" s="87">
        <f t="shared" si="5"/>
        <v>7.128624001</v>
      </c>
      <c r="P40" s="87">
        <f t="shared" si="5"/>
        <v>0</v>
      </c>
      <c r="Q40" s="87">
        <f t="shared" si="5"/>
        <v>0.7128624001</v>
      </c>
      <c r="R40" s="87">
        <f t="shared" si="5"/>
        <v>0</v>
      </c>
      <c r="S40" s="87">
        <f t="shared" si="5"/>
        <v>0</v>
      </c>
      <c r="T40" s="87">
        <f t="shared" si="5"/>
        <v>9.861263202</v>
      </c>
      <c r="U40" s="87">
        <f t="shared" si="5"/>
        <v>0</v>
      </c>
      <c r="V40" s="87">
        <f t="shared" si="5"/>
        <v>0.7128624001</v>
      </c>
      <c r="W40" s="87">
        <f t="shared" si="5"/>
        <v>13.663196</v>
      </c>
      <c r="X40" s="87">
        <f t="shared" si="5"/>
        <v>0</v>
      </c>
      <c r="Y40" s="88">
        <f t="shared" si="5"/>
        <v>1.782156</v>
      </c>
      <c r="Z40" s="88">
        <f t="shared" si="5"/>
        <v>0</v>
      </c>
      <c r="AA40" s="89">
        <f t="shared" si="5"/>
        <v>0</v>
      </c>
    </row>
    <row r="41" ht="12.75" customHeight="1">
      <c r="A41" s="65" t="s">
        <v>41</v>
      </c>
      <c r="B41" s="86">
        <f t="shared" ref="B41:AA41" si="6">B12*$AC$12/100</f>
        <v>15.07210603</v>
      </c>
      <c r="C41" s="87">
        <f t="shared" si="6"/>
        <v>6.599138318</v>
      </c>
      <c r="D41" s="90">
        <f t="shared" si="6"/>
        <v>0.6947018819</v>
      </c>
      <c r="E41" s="87">
        <f t="shared" si="6"/>
        <v>7.902671813</v>
      </c>
      <c r="F41" s="87">
        <f t="shared" si="6"/>
        <v>2.118241929</v>
      </c>
      <c r="G41" s="87">
        <f t="shared" si="6"/>
        <v>0</v>
      </c>
      <c r="H41" s="87">
        <f t="shared" si="6"/>
        <v>12.70945158</v>
      </c>
      <c r="I41" s="87">
        <f t="shared" si="6"/>
        <v>4.236483858</v>
      </c>
      <c r="J41" s="87">
        <f t="shared" si="6"/>
        <v>0</v>
      </c>
      <c r="K41" s="87">
        <f t="shared" si="6"/>
        <v>3.747658798</v>
      </c>
      <c r="L41" s="87">
        <f t="shared" si="6"/>
        <v>0</v>
      </c>
      <c r="M41" s="87">
        <f t="shared" si="6"/>
        <v>4.073542172</v>
      </c>
      <c r="N41" s="87">
        <f t="shared" si="6"/>
        <v>0</v>
      </c>
      <c r="O41" s="87">
        <f t="shared" si="6"/>
        <v>4.888250606</v>
      </c>
      <c r="P41" s="87">
        <f t="shared" si="6"/>
        <v>1.792358555</v>
      </c>
      <c r="Q41" s="87">
        <f t="shared" si="6"/>
        <v>2.688537833</v>
      </c>
      <c r="R41" s="87">
        <f t="shared" si="6"/>
        <v>0</v>
      </c>
      <c r="S41" s="87">
        <f t="shared" si="6"/>
        <v>0</v>
      </c>
      <c r="T41" s="87">
        <f t="shared" si="6"/>
        <v>5.377075666</v>
      </c>
      <c r="U41" s="87">
        <f t="shared" si="6"/>
        <v>4.073542172</v>
      </c>
      <c r="V41" s="87">
        <f t="shared" si="6"/>
        <v>7.576788439</v>
      </c>
      <c r="W41" s="87">
        <f t="shared" si="6"/>
        <v>6.436196631</v>
      </c>
      <c r="X41" s="87">
        <f t="shared" si="6"/>
        <v>0</v>
      </c>
      <c r="Y41" s="88">
        <f t="shared" si="6"/>
        <v>5.051192293</v>
      </c>
      <c r="Z41" s="88">
        <f t="shared" si="6"/>
        <v>0</v>
      </c>
      <c r="AA41" s="89">
        <f t="shared" si="6"/>
        <v>0</v>
      </c>
    </row>
    <row r="42" ht="12.75" customHeight="1">
      <c r="A42" s="65" t="s">
        <v>42</v>
      </c>
      <c r="B42" s="86">
        <f t="shared" ref="B42:AA42" si="7">B13*$AC$13/100</f>
        <v>13.3529007</v>
      </c>
      <c r="C42" s="87">
        <f t="shared" si="7"/>
        <v>9.584597433</v>
      </c>
      <c r="D42" s="87">
        <f t="shared" si="7"/>
        <v>0</v>
      </c>
      <c r="E42" s="87">
        <f t="shared" si="7"/>
        <v>5.242856715</v>
      </c>
      <c r="F42" s="87">
        <f t="shared" si="7"/>
        <v>3.358705083</v>
      </c>
      <c r="G42" s="87">
        <f t="shared" si="7"/>
        <v>1.802231996</v>
      </c>
      <c r="H42" s="87">
        <f t="shared" si="7"/>
        <v>12.69754361</v>
      </c>
      <c r="I42" s="87">
        <f t="shared" si="7"/>
        <v>3.522544356</v>
      </c>
      <c r="J42" s="87">
        <f t="shared" si="7"/>
        <v>0</v>
      </c>
      <c r="K42" s="87">
        <f t="shared" si="7"/>
        <v>11.22299016</v>
      </c>
      <c r="L42" s="87">
        <f t="shared" si="7"/>
        <v>8.765401071</v>
      </c>
      <c r="M42" s="87">
        <f t="shared" si="7"/>
        <v>6.799329803</v>
      </c>
      <c r="N42" s="87">
        <f t="shared" si="7"/>
        <v>2.047990904</v>
      </c>
      <c r="O42" s="87">
        <f t="shared" si="7"/>
        <v>6.881249439</v>
      </c>
      <c r="P42" s="87">
        <f t="shared" si="7"/>
        <v>4.014062173</v>
      </c>
      <c r="Q42" s="87">
        <f t="shared" si="7"/>
        <v>9.830356341</v>
      </c>
      <c r="R42" s="87">
        <f t="shared" si="7"/>
        <v>3.194865811</v>
      </c>
      <c r="S42" s="87">
        <f t="shared" si="7"/>
        <v>0</v>
      </c>
      <c r="T42" s="87">
        <f t="shared" si="7"/>
        <v>12.61562397</v>
      </c>
      <c r="U42" s="87">
        <f t="shared" si="7"/>
        <v>5.406695988</v>
      </c>
      <c r="V42" s="87">
        <f t="shared" si="7"/>
        <v>10.40379379</v>
      </c>
      <c r="W42" s="87">
        <f t="shared" si="7"/>
        <v>11.87834725</v>
      </c>
      <c r="X42" s="87">
        <f t="shared" si="7"/>
        <v>0</v>
      </c>
      <c r="Y42" s="88">
        <f t="shared" si="7"/>
        <v>7.700445801</v>
      </c>
      <c r="Z42" s="88">
        <f t="shared" si="7"/>
        <v>0</v>
      </c>
      <c r="AA42" s="89">
        <f t="shared" si="7"/>
        <v>1.474553451</v>
      </c>
    </row>
    <row r="43" ht="12.75" customHeight="1">
      <c r="A43" s="65" t="s">
        <v>43</v>
      </c>
      <c r="B43" s="86">
        <f t="shared" ref="B43:AA43" si="8">B14*$AC$14/100</f>
        <v>6.970648954</v>
      </c>
      <c r="C43" s="87">
        <f t="shared" si="8"/>
        <v>2.239056937</v>
      </c>
      <c r="D43" s="87">
        <f t="shared" si="8"/>
        <v>0</v>
      </c>
      <c r="E43" s="87">
        <f t="shared" si="8"/>
        <v>0</v>
      </c>
      <c r="F43" s="87">
        <f t="shared" si="8"/>
        <v>5.78775095</v>
      </c>
      <c r="G43" s="87">
        <f t="shared" si="8"/>
        <v>0</v>
      </c>
      <c r="H43" s="87">
        <f t="shared" si="8"/>
        <v>6.632678096</v>
      </c>
      <c r="I43" s="87">
        <f t="shared" si="8"/>
        <v>3.12623044</v>
      </c>
      <c r="J43" s="87">
        <f t="shared" si="8"/>
        <v>2.070071508</v>
      </c>
      <c r="K43" s="87">
        <f t="shared" si="8"/>
        <v>5.196301948</v>
      </c>
      <c r="L43" s="87">
        <f t="shared" si="8"/>
        <v>0.7604344314</v>
      </c>
      <c r="M43" s="87">
        <f t="shared" si="8"/>
        <v>3.083984083</v>
      </c>
      <c r="N43" s="87">
        <f t="shared" si="8"/>
        <v>0</v>
      </c>
      <c r="O43" s="87">
        <f t="shared" si="8"/>
        <v>4.140143015</v>
      </c>
      <c r="P43" s="87">
        <f t="shared" si="8"/>
        <v>2.66152051</v>
      </c>
      <c r="Q43" s="87">
        <f t="shared" si="8"/>
        <v>5.703258235</v>
      </c>
      <c r="R43" s="87">
        <f t="shared" si="8"/>
        <v>0</v>
      </c>
      <c r="S43" s="87">
        <f t="shared" si="8"/>
        <v>1.520868863</v>
      </c>
      <c r="T43" s="87">
        <f t="shared" si="8"/>
        <v>2.914998654</v>
      </c>
      <c r="U43" s="87">
        <f t="shared" si="8"/>
        <v>1.394129791</v>
      </c>
      <c r="V43" s="87">
        <f t="shared" si="8"/>
        <v>3.7599258</v>
      </c>
      <c r="W43" s="87">
        <f t="shared" si="8"/>
        <v>5.407533734</v>
      </c>
      <c r="X43" s="87">
        <f t="shared" si="8"/>
        <v>0.8026807887</v>
      </c>
      <c r="Y43" s="88">
        <f t="shared" si="8"/>
        <v>5.534272806</v>
      </c>
      <c r="Z43" s="88">
        <f t="shared" si="8"/>
        <v>1.182898004</v>
      </c>
      <c r="AA43" s="89">
        <f t="shared" si="8"/>
        <v>0</v>
      </c>
    </row>
    <row r="44" ht="12.75" customHeight="1">
      <c r="A44" s="65" t="s">
        <v>44</v>
      </c>
      <c r="B44" s="91">
        <f t="shared" ref="B44:AA44" si="9">B15*$AC$15/100</f>
        <v>3.48439512</v>
      </c>
      <c r="C44" s="92">
        <f t="shared" si="9"/>
        <v>1.593925427</v>
      </c>
      <c r="D44" s="92">
        <f t="shared" si="9"/>
        <v>0.9823028795</v>
      </c>
      <c r="E44" s="92">
        <f t="shared" si="9"/>
        <v>0.4262823817</v>
      </c>
      <c r="F44" s="92">
        <f t="shared" si="9"/>
        <v>1.79779961</v>
      </c>
      <c r="G44" s="92">
        <f t="shared" si="9"/>
        <v>0.2409422157</v>
      </c>
      <c r="H44" s="92">
        <f t="shared" si="9"/>
        <v>2.631830356</v>
      </c>
      <c r="I44" s="92">
        <f t="shared" si="9"/>
        <v>1.488889641</v>
      </c>
      <c r="J44" s="92">
        <f t="shared" si="9"/>
        <v>0.4542375175</v>
      </c>
      <c r="K44" s="92">
        <f t="shared" si="9"/>
        <v>2.397364675</v>
      </c>
      <c r="L44" s="92">
        <f t="shared" si="9"/>
        <v>0.2018833411</v>
      </c>
      <c r="M44" s="92">
        <f t="shared" si="9"/>
        <v>0.7570625291</v>
      </c>
      <c r="N44" s="92">
        <f t="shared" si="9"/>
        <v>0</v>
      </c>
      <c r="O44" s="92">
        <f t="shared" si="9"/>
        <v>1.791714652</v>
      </c>
      <c r="P44" s="92">
        <f t="shared" si="9"/>
        <v>0.2523541764</v>
      </c>
      <c r="Q44" s="92">
        <f t="shared" si="9"/>
        <v>2.397364675</v>
      </c>
      <c r="R44" s="92">
        <f t="shared" si="9"/>
        <v>0</v>
      </c>
      <c r="S44" s="44">
        <f t="shared" si="9"/>
        <v>0.3545462705</v>
      </c>
      <c r="T44" s="44">
        <f t="shared" si="9"/>
        <v>1.985459115</v>
      </c>
      <c r="U44" s="44">
        <f t="shared" si="9"/>
        <v>0.5814558837</v>
      </c>
      <c r="V44" s="44">
        <f t="shared" si="9"/>
        <v>2.042186518</v>
      </c>
      <c r="W44" s="44">
        <f t="shared" si="9"/>
        <v>1.843640607</v>
      </c>
      <c r="X44" s="44">
        <f t="shared" si="9"/>
        <v>0</v>
      </c>
      <c r="Y44" s="44">
        <f t="shared" si="9"/>
        <v>1.588367292</v>
      </c>
      <c r="Z44" s="44">
        <f t="shared" si="9"/>
        <v>0.1134548066</v>
      </c>
      <c r="AA44" s="93">
        <f t="shared" si="9"/>
        <v>0</v>
      </c>
    </row>
    <row r="45" ht="12.75" customHeight="1">
      <c r="A45" s="65" t="s">
        <v>45</v>
      </c>
      <c r="B45" s="86">
        <f t="shared" ref="B45:AA45" si="10">B16*$AC$16/100</f>
        <v>2.369625707</v>
      </c>
      <c r="C45" s="87">
        <f t="shared" si="10"/>
        <v>0.9034198007</v>
      </c>
      <c r="D45" s="87">
        <f t="shared" si="10"/>
        <v>0</v>
      </c>
      <c r="E45" s="87">
        <f t="shared" si="10"/>
        <v>0</v>
      </c>
      <c r="F45" s="87">
        <f t="shared" si="10"/>
        <v>1.244053496</v>
      </c>
      <c r="G45" s="87">
        <f t="shared" si="10"/>
        <v>0.3702540167</v>
      </c>
      <c r="H45" s="87">
        <f t="shared" si="10"/>
        <v>1.836459923</v>
      </c>
      <c r="I45" s="87">
        <f t="shared" si="10"/>
        <v>0.7997486761</v>
      </c>
      <c r="J45" s="87">
        <f t="shared" si="10"/>
        <v>0.22215241</v>
      </c>
      <c r="K45" s="87">
        <f t="shared" si="10"/>
        <v>0.9478502827</v>
      </c>
      <c r="L45" s="87">
        <f t="shared" si="10"/>
        <v>0</v>
      </c>
      <c r="M45" s="87">
        <f t="shared" si="10"/>
        <v>0.533165784</v>
      </c>
      <c r="N45" s="87">
        <f t="shared" si="10"/>
        <v>0</v>
      </c>
      <c r="O45" s="87">
        <f t="shared" si="10"/>
        <v>0.8145588367</v>
      </c>
      <c r="P45" s="87">
        <f t="shared" si="10"/>
        <v>0</v>
      </c>
      <c r="Q45" s="87">
        <f t="shared" si="10"/>
        <v>1.510636388</v>
      </c>
      <c r="R45" s="87">
        <f t="shared" si="10"/>
        <v>0</v>
      </c>
      <c r="S45" s="87">
        <f t="shared" si="10"/>
        <v>0.07405080334</v>
      </c>
      <c r="T45" s="87">
        <f t="shared" si="10"/>
        <v>1.792029441</v>
      </c>
      <c r="U45" s="87">
        <f t="shared" si="10"/>
        <v>0.533165784</v>
      </c>
      <c r="V45" s="87">
        <f t="shared" si="10"/>
        <v>1.525446549</v>
      </c>
      <c r="W45" s="87">
        <f t="shared" si="10"/>
        <v>2.280764743</v>
      </c>
      <c r="X45" s="87">
        <f t="shared" si="10"/>
        <v>0</v>
      </c>
      <c r="Y45" s="88">
        <f t="shared" si="10"/>
        <v>1.954941208</v>
      </c>
      <c r="Z45" s="88">
        <f t="shared" si="10"/>
        <v>0.3702540167</v>
      </c>
      <c r="AA45" s="89">
        <f t="shared" si="10"/>
        <v>0</v>
      </c>
    </row>
    <row r="46" ht="12.75" customHeight="1">
      <c r="A46" s="65" t="s">
        <v>46</v>
      </c>
      <c r="B46" s="86">
        <f t="shared" ref="B46:AA46" si="11">B17*$AC$17/100</f>
        <v>18.38024714</v>
      </c>
      <c r="C46" s="87">
        <f t="shared" si="11"/>
        <v>1.912395656</v>
      </c>
      <c r="D46" s="87">
        <f t="shared" si="11"/>
        <v>5.630942764</v>
      </c>
      <c r="E46" s="87">
        <f t="shared" si="11"/>
        <v>0</v>
      </c>
      <c r="F46" s="87">
        <f t="shared" si="11"/>
        <v>14.34296742</v>
      </c>
      <c r="G46" s="87">
        <f t="shared" si="11"/>
        <v>1.062442031</v>
      </c>
      <c r="H46" s="87">
        <f t="shared" si="11"/>
        <v>20.82386381</v>
      </c>
      <c r="I46" s="87">
        <f t="shared" si="11"/>
        <v>6.693384795</v>
      </c>
      <c r="J46" s="87">
        <f t="shared" si="11"/>
        <v>5.312210155</v>
      </c>
      <c r="K46" s="87">
        <f t="shared" si="11"/>
        <v>6.162163779</v>
      </c>
      <c r="L46" s="87">
        <f t="shared" si="11"/>
        <v>0.4249768124</v>
      </c>
      <c r="M46" s="87">
        <f t="shared" si="11"/>
        <v>4.143523921</v>
      </c>
      <c r="N46" s="87">
        <f t="shared" si="11"/>
        <v>0</v>
      </c>
      <c r="O46" s="87">
        <f t="shared" si="11"/>
        <v>10.3056877</v>
      </c>
      <c r="P46" s="87">
        <f t="shared" si="11"/>
        <v>3.824791311</v>
      </c>
      <c r="Q46" s="87">
        <f t="shared" si="11"/>
        <v>9.774466685</v>
      </c>
      <c r="R46" s="87">
        <f t="shared" si="11"/>
        <v>0.3187326093</v>
      </c>
      <c r="S46" s="87">
        <f t="shared" si="11"/>
        <v>4.993477545</v>
      </c>
      <c r="T46" s="87">
        <f t="shared" si="11"/>
        <v>11.04939712</v>
      </c>
      <c r="U46" s="87">
        <f t="shared" si="11"/>
        <v>1.593663046</v>
      </c>
      <c r="V46" s="87">
        <f t="shared" si="11"/>
        <v>3.931035514</v>
      </c>
      <c r="W46" s="87">
        <f t="shared" si="11"/>
        <v>13.06803698</v>
      </c>
      <c r="X46" s="87">
        <f t="shared" si="11"/>
        <v>5.630942764</v>
      </c>
      <c r="Y46" s="88">
        <f t="shared" si="11"/>
        <v>10.62442031</v>
      </c>
      <c r="Z46" s="88">
        <f t="shared" si="11"/>
        <v>2.124884062</v>
      </c>
      <c r="AA46" s="89">
        <f t="shared" si="11"/>
        <v>1.38117464</v>
      </c>
    </row>
    <row r="47" ht="12.75" customHeight="1">
      <c r="A47" s="65" t="s">
        <v>47</v>
      </c>
      <c r="B47" s="94">
        <f t="shared" ref="B47:AA47" si="12">B18*$AC$18/100</f>
        <v>2.407833288</v>
      </c>
      <c r="C47" s="90">
        <f t="shared" si="12"/>
        <v>1.007811028</v>
      </c>
      <c r="D47" s="90">
        <f t="shared" si="12"/>
        <v>0.1451710499</v>
      </c>
      <c r="E47" s="90">
        <f t="shared" si="12"/>
        <v>0.1451710499</v>
      </c>
      <c r="F47" s="90">
        <f t="shared" si="12"/>
        <v>1.333068725</v>
      </c>
      <c r="G47" s="90">
        <f t="shared" si="12"/>
        <v>0.4987120247</v>
      </c>
      <c r="H47" s="90">
        <f t="shared" si="12"/>
        <v>1.898734285</v>
      </c>
      <c r="I47" s="90">
        <f t="shared" si="12"/>
        <v>0.9088195554</v>
      </c>
      <c r="J47" s="90">
        <f t="shared" si="12"/>
        <v>0.3572956347</v>
      </c>
      <c r="K47" s="90">
        <f t="shared" si="12"/>
        <v>1.050235945</v>
      </c>
      <c r="L47" s="90">
        <f t="shared" si="12"/>
        <v>0.1451710499</v>
      </c>
      <c r="M47" s="90">
        <f t="shared" si="12"/>
        <v>0.6542700536</v>
      </c>
      <c r="N47" s="90">
        <f t="shared" si="12"/>
        <v>0.1451710499</v>
      </c>
      <c r="O47" s="90">
        <f t="shared" si="12"/>
        <v>0.9229611944</v>
      </c>
      <c r="P47" s="90">
        <f t="shared" si="12"/>
        <v>0.1451710499</v>
      </c>
      <c r="Q47" s="90">
        <f t="shared" si="12"/>
        <v>1.587618227</v>
      </c>
      <c r="R47" s="90">
        <f t="shared" si="12"/>
        <v>0.1451710499</v>
      </c>
      <c r="S47" s="87">
        <f t="shared" si="12"/>
        <v>0.369984741</v>
      </c>
      <c r="T47" s="87">
        <f t="shared" si="12"/>
        <v>1.685486043</v>
      </c>
      <c r="U47" s="87">
        <f t="shared" si="12"/>
        <v>0.9455165605</v>
      </c>
      <c r="V47" s="87">
        <f t="shared" si="12"/>
        <v>1.71289232</v>
      </c>
      <c r="W47" s="87">
        <f t="shared" si="12"/>
        <v>2.274721001</v>
      </c>
      <c r="X47" s="87">
        <f t="shared" si="12"/>
        <v>0.2055470784</v>
      </c>
      <c r="Y47" s="88">
        <f t="shared" si="12"/>
        <v>2.123986476</v>
      </c>
      <c r="Z47" s="88">
        <f t="shared" si="12"/>
        <v>0.1370313856</v>
      </c>
      <c r="AA47" s="89">
        <f t="shared" si="12"/>
        <v>0</v>
      </c>
    </row>
    <row r="48" ht="12.75" customHeight="1">
      <c r="A48" s="65" t="s">
        <v>48</v>
      </c>
      <c r="B48" s="86">
        <f t="shared" ref="B48:AA48" si="13">B19*$AC$19/100</f>
        <v>4.308410376</v>
      </c>
      <c r="C48" s="87">
        <f t="shared" si="13"/>
        <v>2.269096131</v>
      </c>
      <c r="D48" s="87">
        <f t="shared" si="13"/>
        <v>1.895700565</v>
      </c>
      <c r="E48" s="87">
        <f t="shared" si="13"/>
        <v>2.039314245</v>
      </c>
      <c r="F48" s="87">
        <f t="shared" si="13"/>
        <v>1.37869132</v>
      </c>
      <c r="G48" s="87">
        <f t="shared" si="13"/>
        <v>0</v>
      </c>
      <c r="H48" s="87">
        <f t="shared" si="13"/>
        <v>2.412709811</v>
      </c>
      <c r="I48" s="87">
        <f t="shared" si="13"/>
        <v>1.03401849</v>
      </c>
      <c r="J48" s="87">
        <f t="shared" si="13"/>
        <v>0.3446728301</v>
      </c>
      <c r="K48" s="87">
        <f t="shared" si="13"/>
        <v>3.015887263</v>
      </c>
      <c r="L48" s="87">
        <f t="shared" si="13"/>
        <v>1.493582264</v>
      </c>
      <c r="M48" s="87">
        <f t="shared" si="13"/>
        <v>1.86697783</v>
      </c>
      <c r="N48" s="87">
        <f t="shared" si="13"/>
        <v>0.1436136792</v>
      </c>
      <c r="O48" s="87">
        <f t="shared" si="13"/>
        <v>2.699937169</v>
      </c>
      <c r="P48" s="87">
        <f t="shared" si="13"/>
        <v>1.72336415</v>
      </c>
      <c r="Q48" s="87">
        <f t="shared" si="13"/>
        <v>1.895700565</v>
      </c>
      <c r="R48" s="87">
        <f t="shared" si="13"/>
        <v>0</v>
      </c>
      <c r="S48" s="87">
        <f t="shared" si="13"/>
        <v>0</v>
      </c>
      <c r="T48" s="87">
        <f t="shared" si="13"/>
        <v>3.504173773</v>
      </c>
      <c r="U48" s="87">
        <f t="shared" si="13"/>
        <v>0</v>
      </c>
      <c r="V48" s="87">
        <f t="shared" si="13"/>
        <v>1.522305</v>
      </c>
      <c r="W48" s="87">
        <f t="shared" si="13"/>
        <v>3.93501481</v>
      </c>
      <c r="X48" s="87">
        <f t="shared" si="13"/>
        <v>0.05744547168</v>
      </c>
      <c r="Y48" s="88">
        <f t="shared" si="13"/>
        <v>1.752086886</v>
      </c>
      <c r="Z48" s="88">
        <f t="shared" si="13"/>
        <v>1.177632169</v>
      </c>
      <c r="AA48" s="89">
        <f t="shared" si="13"/>
        <v>0</v>
      </c>
    </row>
    <row r="49" ht="12.75" customHeight="1">
      <c r="A49" s="65" t="s">
        <v>49</v>
      </c>
      <c r="B49" s="86">
        <f t="shared" ref="B49:AA49" si="14">B20*$AC$20/100</f>
        <v>16.0482901</v>
      </c>
      <c r="C49" s="87">
        <f t="shared" si="14"/>
        <v>7.618885199</v>
      </c>
      <c r="D49" s="87">
        <f t="shared" si="14"/>
        <v>2.431559106</v>
      </c>
      <c r="E49" s="87">
        <f t="shared" si="14"/>
        <v>5.997845795</v>
      </c>
      <c r="F49" s="87">
        <f t="shared" si="14"/>
        <v>3.485234719</v>
      </c>
      <c r="G49" s="87">
        <f t="shared" si="14"/>
        <v>1.864195315</v>
      </c>
      <c r="H49" s="87">
        <f t="shared" si="14"/>
        <v>10.0504443</v>
      </c>
      <c r="I49" s="87">
        <f t="shared" si="14"/>
        <v>4.944170182</v>
      </c>
      <c r="J49" s="87">
        <f t="shared" si="14"/>
        <v>0.405259851</v>
      </c>
      <c r="K49" s="87">
        <f t="shared" si="14"/>
        <v>7.862041109</v>
      </c>
      <c r="L49" s="87">
        <f t="shared" si="14"/>
        <v>2.674715017</v>
      </c>
      <c r="M49" s="87">
        <f t="shared" si="14"/>
        <v>6.403105646</v>
      </c>
      <c r="N49" s="87">
        <f t="shared" si="14"/>
        <v>0.4863118212</v>
      </c>
      <c r="O49" s="87">
        <f t="shared" si="14"/>
        <v>6.484157616</v>
      </c>
      <c r="P49" s="87">
        <f t="shared" si="14"/>
        <v>2.512611076</v>
      </c>
      <c r="Q49" s="87">
        <f t="shared" si="14"/>
        <v>4.05259851</v>
      </c>
      <c r="R49" s="87">
        <f t="shared" si="14"/>
        <v>3.566286689</v>
      </c>
      <c r="S49" s="87">
        <f t="shared" si="14"/>
        <v>0</v>
      </c>
      <c r="T49" s="87">
        <f t="shared" si="14"/>
        <v>10.94201598</v>
      </c>
      <c r="U49" s="87">
        <f t="shared" si="14"/>
        <v>3.323130778</v>
      </c>
      <c r="V49" s="87">
        <f t="shared" si="14"/>
        <v>7.862041109</v>
      </c>
      <c r="W49" s="87">
        <f t="shared" si="14"/>
        <v>9.564132484</v>
      </c>
      <c r="X49" s="87">
        <f t="shared" si="14"/>
        <v>1.621039404</v>
      </c>
      <c r="Y49" s="88">
        <f t="shared" si="14"/>
        <v>6.970469437</v>
      </c>
      <c r="Z49" s="88">
        <f t="shared" si="14"/>
        <v>0.6484157616</v>
      </c>
      <c r="AA49" s="89">
        <f t="shared" si="14"/>
        <v>0.405259851</v>
      </c>
    </row>
    <row r="50" ht="12.75" customHeight="1">
      <c r="A50" s="65" t="s">
        <v>50</v>
      </c>
      <c r="B50" s="94">
        <f t="shared" ref="B50:AA50" si="15">B21*$AC$21/100</f>
        <v>25.03586231</v>
      </c>
      <c r="C50" s="90">
        <f t="shared" si="15"/>
        <v>10.74512408</v>
      </c>
      <c r="D50" s="90">
        <f t="shared" si="15"/>
        <v>3.98254259</v>
      </c>
      <c r="E50" s="90">
        <f t="shared" si="15"/>
        <v>3.98254259</v>
      </c>
      <c r="F50" s="90">
        <f t="shared" si="15"/>
        <v>21.46317775</v>
      </c>
      <c r="G50" s="90">
        <f t="shared" si="15"/>
        <v>3.98254259</v>
      </c>
      <c r="H50" s="90">
        <f t="shared" si="15"/>
        <v>24.01509529</v>
      </c>
      <c r="I50" s="90">
        <f t="shared" si="15"/>
        <v>13.4246375</v>
      </c>
      <c r="J50" s="90">
        <f t="shared" si="15"/>
        <v>10.23474057</v>
      </c>
      <c r="K50" s="90">
        <f t="shared" si="15"/>
        <v>19.67683547</v>
      </c>
      <c r="L50" s="90">
        <f t="shared" si="15"/>
        <v>6.279268378</v>
      </c>
      <c r="M50" s="90">
        <f t="shared" si="15"/>
        <v>13.29704162</v>
      </c>
      <c r="N50" s="87">
        <f t="shared" si="15"/>
        <v>8.820692338</v>
      </c>
      <c r="O50" s="87">
        <f t="shared" si="15"/>
        <v>17.33722287</v>
      </c>
      <c r="P50" s="87">
        <f t="shared" si="15"/>
        <v>13.83936212</v>
      </c>
      <c r="Q50" s="87">
        <f t="shared" si="15"/>
        <v>23.11629716</v>
      </c>
      <c r="R50" s="87">
        <f t="shared" si="15"/>
        <v>1.672889926</v>
      </c>
      <c r="S50" s="87">
        <f t="shared" si="15"/>
        <v>6.539478802</v>
      </c>
      <c r="T50" s="87">
        <f t="shared" si="15"/>
        <v>22.81213536</v>
      </c>
      <c r="U50" s="87">
        <f t="shared" si="15"/>
        <v>11.25398678</v>
      </c>
      <c r="V50" s="87">
        <f t="shared" si="15"/>
        <v>18.55387009</v>
      </c>
      <c r="W50" s="87">
        <f t="shared" si="15"/>
        <v>21.89964994</v>
      </c>
      <c r="X50" s="87">
        <f t="shared" si="15"/>
        <v>0</v>
      </c>
      <c r="Y50" s="88">
        <f t="shared" si="15"/>
        <v>9.124854142</v>
      </c>
      <c r="Z50" s="88">
        <f t="shared" si="15"/>
        <v>6.539478802</v>
      </c>
      <c r="AA50" s="89">
        <f t="shared" si="15"/>
        <v>0</v>
      </c>
    </row>
    <row r="51" ht="12.75" customHeight="1">
      <c r="A51" s="65" t="s">
        <v>51</v>
      </c>
      <c r="B51" s="94">
        <f t="shared" ref="B51:AA51" si="16">B22*$AC$22/100</f>
        <v>0.9733323161</v>
      </c>
      <c r="C51" s="90">
        <f t="shared" si="16"/>
        <v>0.3768708674</v>
      </c>
      <c r="D51" s="90">
        <f t="shared" si="16"/>
        <v>0.009354217156</v>
      </c>
      <c r="E51" s="90">
        <f t="shared" si="16"/>
        <v>0.009354217156</v>
      </c>
      <c r="F51" s="90">
        <f t="shared" si="16"/>
        <v>0.5154427191</v>
      </c>
      <c r="G51" s="90">
        <f t="shared" si="16"/>
        <v>0.1599757951</v>
      </c>
      <c r="H51" s="87">
        <f t="shared" si="16"/>
        <v>0.7939742094</v>
      </c>
      <c r="I51" s="87">
        <f t="shared" si="16"/>
        <v>0.2868982437</v>
      </c>
      <c r="J51" s="87">
        <f t="shared" si="16"/>
        <v>0.07339257398</v>
      </c>
      <c r="K51" s="87">
        <f t="shared" si="16"/>
        <v>0.447027496</v>
      </c>
      <c r="L51" s="87">
        <f t="shared" si="16"/>
        <v>0.05337641744</v>
      </c>
      <c r="M51" s="87">
        <f t="shared" si="16"/>
        <v>0.260210035</v>
      </c>
      <c r="N51" s="87">
        <f t="shared" si="16"/>
        <v>0</v>
      </c>
      <c r="O51" s="87">
        <f t="shared" si="16"/>
        <v>0.3869790264</v>
      </c>
      <c r="P51" s="87">
        <f t="shared" si="16"/>
        <v>0.04670436526</v>
      </c>
      <c r="Q51" s="87">
        <f t="shared" si="16"/>
        <v>0.5604523831</v>
      </c>
      <c r="R51" s="87">
        <f t="shared" si="16"/>
        <v>0</v>
      </c>
      <c r="S51" s="87">
        <f t="shared" si="16"/>
        <v>0.0667205218</v>
      </c>
      <c r="T51" s="87">
        <f t="shared" si="16"/>
        <v>0.707237531</v>
      </c>
      <c r="U51" s="87">
        <f t="shared" si="16"/>
        <v>0.2135056697</v>
      </c>
      <c r="V51" s="87">
        <f t="shared" si="16"/>
        <v>0.6138288005</v>
      </c>
      <c r="W51" s="87">
        <f t="shared" si="16"/>
        <v>0.9941357748</v>
      </c>
      <c r="X51" s="87">
        <f t="shared" si="16"/>
        <v>0</v>
      </c>
      <c r="Y51" s="88">
        <f t="shared" si="16"/>
        <v>0.780630105</v>
      </c>
      <c r="Z51" s="88">
        <f t="shared" si="16"/>
        <v>0.08673667834</v>
      </c>
      <c r="AA51" s="89">
        <f t="shared" si="16"/>
        <v>0</v>
      </c>
    </row>
    <row r="52" ht="12.75" customHeight="1">
      <c r="A52" s="65" t="s">
        <v>52</v>
      </c>
      <c r="B52" s="86">
        <f t="shared" ref="B52:AA52" si="17">B23*$AC$23/100</f>
        <v>2.144630943</v>
      </c>
      <c r="C52" s="87">
        <f t="shared" si="17"/>
        <v>0.5495616791</v>
      </c>
      <c r="D52" s="87">
        <f t="shared" si="17"/>
        <v>0</v>
      </c>
      <c r="E52" s="87">
        <f t="shared" si="17"/>
        <v>0</v>
      </c>
      <c r="F52" s="87">
        <f t="shared" si="17"/>
        <v>0.5495616791</v>
      </c>
      <c r="G52" s="87">
        <f t="shared" si="17"/>
        <v>0</v>
      </c>
      <c r="H52" s="87">
        <f t="shared" si="17"/>
        <v>1.394010113</v>
      </c>
      <c r="I52" s="87">
        <f t="shared" si="17"/>
        <v>0.6031774527</v>
      </c>
      <c r="J52" s="87">
        <f t="shared" si="17"/>
        <v>0</v>
      </c>
      <c r="K52" s="87">
        <f t="shared" si="17"/>
        <v>0.3619064716</v>
      </c>
      <c r="L52" s="87">
        <f t="shared" si="17"/>
        <v>0</v>
      </c>
      <c r="M52" s="87">
        <f t="shared" si="17"/>
        <v>0.3485025282</v>
      </c>
      <c r="N52" s="87">
        <f t="shared" si="17"/>
        <v>0</v>
      </c>
      <c r="O52" s="87">
        <f t="shared" si="17"/>
        <v>0.5629656225</v>
      </c>
      <c r="P52" s="87">
        <f t="shared" si="17"/>
        <v>0</v>
      </c>
      <c r="Q52" s="87">
        <f t="shared" si="17"/>
        <v>0</v>
      </c>
      <c r="R52" s="87">
        <f t="shared" si="17"/>
        <v>0</v>
      </c>
      <c r="S52" s="87">
        <f t="shared" si="17"/>
        <v>0</v>
      </c>
      <c r="T52" s="87">
        <f t="shared" si="17"/>
        <v>1.045507585</v>
      </c>
      <c r="U52" s="87">
        <f t="shared" si="17"/>
        <v>0</v>
      </c>
      <c r="V52" s="87">
        <f t="shared" si="17"/>
        <v>0.4825419621</v>
      </c>
      <c r="W52" s="87">
        <f t="shared" si="17"/>
        <v>1.50124166</v>
      </c>
      <c r="X52" s="87">
        <f t="shared" si="17"/>
        <v>0</v>
      </c>
      <c r="Y52" s="88">
        <f t="shared" si="17"/>
        <v>0.2412709811</v>
      </c>
      <c r="Z52" s="88">
        <f t="shared" si="17"/>
        <v>0</v>
      </c>
      <c r="AA52" s="89">
        <f t="shared" si="17"/>
        <v>0</v>
      </c>
    </row>
    <row r="53" ht="13.5" customHeight="1">
      <c r="A53" s="76" t="s">
        <v>53</v>
      </c>
      <c r="B53" s="95">
        <f t="shared" ref="B53:AA53" si="18">B24*$AC$24/100</f>
        <v>9.84097777</v>
      </c>
      <c r="C53" s="96">
        <f t="shared" si="18"/>
        <v>5.578643449</v>
      </c>
      <c r="D53" s="96">
        <f t="shared" si="18"/>
        <v>5.077192353</v>
      </c>
      <c r="E53" s="96">
        <f t="shared" si="18"/>
        <v>0.5641324836</v>
      </c>
      <c r="F53" s="96">
        <f t="shared" si="18"/>
        <v>6.706908416</v>
      </c>
      <c r="G53" s="96">
        <f t="shared" si="18"/>
        <v>0</v>
      </c>
      <c r="H53" s="96">
        <f t="shared" si="18"/>
        <v>6.83227119</v>
      </c>
      <c r="I53" s="96">
        <f t="shared" si="18"/>
        <v>3.071387966</v>
      </c>
      <c r="J53" s="96">
        <f t="shared" si="18"/>
        <v>0</v>
      </c>
      <c r="K53" s="96">
        <f t="shared" si="18"/>
        <v>7.020315352</v>
      </c>
      <c r="L53" s="96">
        <f t="shared" si="18"/>
        <v>2.193848547</v>
      </c>
      <c r="M53" s="96">
        <f t="shared" si="18"/>
        <v>2.632618257</v>
      </c>
      <c r="N53" s="96">
        <f t="shared" si="18"/>
        <v>0.7521766448</v>
      </c>
      <c r="O53" s="96">
        <f t="shared" si="18"/>
        <v>4.763785417</v>
      </c>
      <c r="P53" s="96">
        <f t="shared" si="18"/>
        <v>1.629716064</v>
      </c>
      <c r="Q53" s="96">
        <f t="shared" si="18"/>
        <v>6.644227029</v>
      </c>
      <c r="R53" s="96">
        <f t="shared" si="18"/>
        <v>0</v>
      </c>
      <c r="S53" s="96">
        <f t="shared" si="18"/>
        <v>2.632618257</v>
      </c>
      <c r="T53" s="96">
        <f t="shared" si="18"/>
        <v>6.330820094</v>
      </c>
      <c r="U53" s="96">
        <f t="shared" si="18"/>
        <v>0.877539419</v>
      </c>
      <c r="V53" s="96">
        <f t="shared" si="18"/>
        <v>5.954731772</v>
      </c>
      <c r="W53" s="96">
        <f t="shared" si="18"/>
        <v>9.40220806</v>
      </c>
      <c r="X53" s="96">
        <f t="shared" si="18"/>
        <v>0</v>
      </c>
      <c r="Y53" s="97">
        <f t="shared" si="18"/>
        <v>7.647129222</v>
      </c>
      <c r="Z53" s="97">
        <f t="shared" si="18"/>
        <v>0.6268138707</v>
      </c>
      <c r="AA53" s="98">
        <f t="shared" si="18"/>
        <v>0</v>
      </c>
    </row>
    <row r="54" ht="12.75" customHeight="1">
      <c r="A54" s="99" t="s">
        <v>70</v>
      </c>
      <c r="B54" s="15">
        <f t="shared" ref="B54:AA54" si="19">SUM(B36:B53)</f>
        <v>162.0154164</v>
      </c>
      <c r="C54" s="15">
        <f t="shared" si="19"/>
        <v>66.62436868</v>
      </c>
      <c r="D54" s="15">
        <f t="shared" si="19"/>
        <v>27.1901011</v>
      </c>
      <c r="E54" s="15">
        <f t="shared" si="19"/>
        <v>38.43598286</v>
      </c>
      <c r="F54" s="15">
        <f t="shared" si="19"/>
        <v>82.53521361</v>
      </c>
      <c r="G54" s="15">
        <f t="shared" si="19"/>
        <v>10.90290685</v>
      </c>
      <c r="H54" s="15">
        <f t="shared" si="19"/>
        <v>141.0750259</v>
      </c>
      <c r="I54" s="15">
        <f t="shared" si="19"/>
        <v>59.5634232</v>
      </c>
      <c r="J54" s="15">
        <f t="shared" si="19"/>
        <v>22.25188064</v>
      </c>
      <c r="K54" s="15">
        <f t="shared" si="19"/>
        <v>89.25476551</v>
      </c>
      <c r="L54" s="15">
        <f t="shared" si="19"/>
        <v>26.57097166</v>
      </c>
      <c r="M54" s="15">
        <f t="shared" si="19"/>
        <v>62.75995545</v>
      </c>
      <c r="N54" s="15">
        <f t="shared" si="19"/>
        <v>15.76172253</v>
      </c>
      <c r="O54" s="15">
        <f t="shared" si="19"/>
        <v>82.89592828</v>
      </c>
      <c r="P54" s="15">
        <f t="shared" si="19"/>
        <v>36.07690769</v>
      </c>
      <c r="Q54" s="15">
        <f t="shared" si="19"/>
        <v>82.85929101</v>
      </c>
      <c r="R54" s="15">
        <f t="shared" si="19"/>
        <v>9.438083116</v>
      </c>
      <c r="S54" s="15">
        <f t="shared" si="19"/>
        <v>19.71540556</v>
      </c>
      <c r="T54" s="15">
        <f t="shared" si="19"/>
        <v>111.6745056</v>
      </c>
      <c r="U54" s="15">
        <f t="shared" si="19"/>
        <v>32.63273793</v>
      </c>
      <c r="V54" s="15">
        <f t="shared" si="19"/>
        <v>80.80579242</v>
      </c>
      <c r="W54" s="15">
        <f t="shared" si="19"/>
        <v>128.0271968</v>
      </c>
      <c r="X54" s="15">
        <f t="shared" si="19"/>
        <v>9.702480328</v>
      </c>
      <c r="Y54" s="15">
        <f t="shared" si="19"/>
        <v>85.87379948</v>
      </c>
      <c r="Z54" s="15">
        <f t="shared" si="19"/>
        <v>15.78544715</v>
      </c>
      <c r="AA54" s="15">
        <f t="shared" si="19"/>
        <v>4.264099572</v>
      </c>
    </row>
    <row r="55" ht="12.75" customHeight="1">
      <c r="A55" s="81" t="s">
        <v>67</v>
      </c>
    </row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71"/>
    <col customWidth="1" min="2" max="29" width="4.86"/>
    <col customWidth="1" min="30" max="30" width="8.0"/>
    <col customWidth="1" min="31" max="31" width="12.57"/>
  </cols>
  <sheetData>
    <row r="1" ht="12.75" customHeight="1">
      <c r="A1" s="6" t="s">
        <v>61</v>
      </c>
      <c r="B1" s="1" t="s">
        <v>62</v>
      </c>
    </row>
    <row r="2" ht="12.75" customHeight="1">
      <c r="A2" s="6" t="s">
        <v>17</v>
      </c>
      <c r="B2" s="1" t="s">
        <v>71</v>
      </c>
    </row>
    <row r="3" ht="12.75" customHeight="1"/>
    <row r="4" ht="13.5" customHeight="1"/>
    <row r="5" ht="12.75" customHeight="1">
      <c r="A5" s="52" t="s">
        <v>72</v>
      </c>
      <c r="B5" s="53" t="s">
        <v>65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54"/>
      <c r="AE5" s="55" t="s">
        <v>30</v>
      </c>
    </row>
    <row r="6" ht="12.75" customHeight="1">
      <c r="A6" s="56" t="s">
        <v>66</v>
      </c>
      <c r="B6" s="57">
        <v>1974.0</v>
      </c>
      <c r="C6" s="57">
        <v>1975.0</v>
      </c>
      <c r="D6" s="57">
        <v>1976.0</v>
      </c>
      <c r="E6" s="57">
        <v>1977.0</v>
      </c>
      <c r="F6" s="57">
        <v>1978.0</v>
      </c>
      <c r="G6" s="57">
        <v>1979.0</v>
      </c>
      <c r="H6" s="57">
        <v>1980.0</v>
      </c>
      <c r="I6" s="57">
        <v>1981.0</v>
      </c>
      <c r="J6" s="57">
        <v>1982.0</v>
      </c>
      <c r="K6" s="57">
        <v>1983.0</v>
      </c>
      <c r="L6" s="57">
        <v>1984.0</v>
      </c>
      <c r="M6" s="57">
        <v>1985.0</v>
      </c>
      <c r="N6" s="57">
        <v>1986.0</v>
      </c>
      <c r="O6" s="57">
        <v>1987.0</v>
      </c>
      <c r="P6" s="57">
        <v>1988.0</v>
      </c>
      <c r="Q6" s="57">
        <v>1989.0</v>
      </c>
      <c r="R6" s="57">
        <v>1990.0</v>
      </c>
      <c r="S6" s="57">
        <v>1991.0</v>
      </c>
      <c r="T6" s="57">
        <v>1992.0</v>
      </c>
      <c r="U6" s="57">
        <v>1993.0</v>
      </c>
      <c r="V6" s="57">
        <v>1994.0</v>
      </c>
      <c r="W6" s="57">
        <v>1995.0</v>
      </c>
      <c r="X6" s="57">
        <v>1996.0</v>
      </c>
      <c r="Y6" s="57">
        <v>1997.0</v>
      </c>
      <c r="Z6" s="57">
        <v>1998.0</v>
      </c>
      <c r="AA6" s="58">
        <v>1999.0</v>
      </c>
      <c r="AB6" s="58">
        <v>2000.0</v>
      </c>
      <c r="AC6" s="59">
        <v>2001.0</v>
      </c>
      <c r="AE6" s="55" t="s">
        <v>35</v>
      </c>
    </row>
    <row r="7" ht="12.75" customHeight="1">
      <c r="A7" s="60" t="s">
        <v>36</v>
      </c>
      <c r="B7" s="62">
        <v>145.0</v>
      </c>
      <c r="C7" s="62">
        <v>46.0</v>
      </c>
      <c r="D7" s="62">
        <v>56.0</v>
      </c>
      <c r="E7" s="62">
        <v>71.0</v>
      </c>
      <c r="F7" s="62">
        <v>63.0</v>
      </c>
      <c r="G7" s="62">
        <v>76.0</v>
      </c>
      <c r="H7" s="62">
        <v>25.0</v>
      </c>
      <c r="I7" s="62">
        <v>56.0</v>
      </c>
      <c r="J7" s="62">
        <v>81.0</v>
      </c>
      <c r="K7" s="62">
        <v>18.0</v>
      </c>
      <c r="L7" s="62">
        <v>31.0</v>
      </c>
      <c r="M7" s="62">
        <v>86.0</v>
      </c>
      <c r="N7" s="62">
        <v>29.0</v>
      </c>
      <c r="O7" s="62">
        <v>6.0</v>
      </c>
      <c r="P7" s="62">
        <v>0.0</v>
      </c>
      <c r="Q7" s="62">
        <v>40.0</v>
      </c>
      <c r="R7" s="62">
        <v>21.0</v>
      </c>
      <c r="S7" s="62">
        <v>49.0</v>
      </c>
      <c r="T7" s="62">
        <v>73.0</v>
      </c>
      <c r="U7" s="62">
        <v>43.0</v>
      </c>
      <c r="V7" s="62">
        <v>101.0</v>
      </c>
      <c r="W7" s="62">
        <v>66.0</v>
      </c>
      <c r="X7" s="62">
        <v>91.0</v>
      </c>
      <c r="Y7" s="62">
        <v>109.0</v>
      </c>
      <c r="Z7" s="62">
        <v>30.0</v>
      </c>
      <c r="AA7" s="63">
        <v>113.0</v>
      </c>
      <c r="AB7" s="63">
        <v>20.0</v>
      </c>
      <c r="AC7" s="64">
        <v>0.0</v>
      </c>
      <c r="AE7" s="44">
        <v>2.435448643149927</v>
      </c>
    </row>
    <row r="8" ht="12.75" customHeight="1">
      <c r="A8" s="65" t="s">
        <v>37</v>
      </c>
      <c r="B8" s="67">
        <v>99.0</v>
      </c>
      <c r="C8" s="67">
        <v>61.0</v>
      </c>
      <c r="D8" s="67">
        <v>56.0</v>
      </c>
      <c r="E8" s="67">
        <v>66.0</v>
      </c>
      <c r="F8" s="67">
        <v>48.0</v>
      </c>
      <c r="G8" s="67">
        <v>79.0</v>
      </c>
      <c r="H8" s="67">
        <v>33.0</v>
      </c>
      <c r="I8" s="67">
        <v>45.0</v>
      </c>
      <c r="J8" s="67">
        <v>74.0</v>
      </c>
      <c r="K8" s="67">
        <v>13.0</v>
      </c>
      <c r="L8" s="67">
        <v>33.0</v>
      </c>
      <c r="M8" s="67">
        <v>103.0</v>
      </c>
      <c r="N8" s="67">
        <v>23.0</v>
      </c>
      <c r="O8" s="67">
        <v>43.0</v>
      </c>
      <c r="P8" s="67">
        <v>13.0</v>
      </c>
      <c r="Q8" s="67">
        <v>36.0</v>
      </c>
      <c r="R8" s="67">
        <v>17.0</v>
      </c>
      <c r="S8" s="67">
        <v>55.0</v>
      </c>
      <c r="T8" s="67">
        <v>82.0</v>
      </c>
      <c r="U8" s="67">
        <v>44.0</v>
      </c>
      <c r="V8" s="67">
        <v>102.0</v>
      </c>
      <c r="W8" s="67">
        <v>59.0</v>
      </c>
      <c r="X8" s="67">
        <v>93.0</v>
      </c>
      <c r="Y8" s="67">
        <v>112.0</v>
      </c>
      <c r="Z8" s="67">
        <v>36.0</v>
      </c>
      <c r="AA8" s="68">
        <v>123.0</v>
      </c>
      <c r="AB8" s="68">
        <v>23.0</v>
      </c>
      <c r="AC8" s="69">
        <v>0.0</v>
      </c>
      <c r="AE8" s="44">
        <v>3.009903359961703</v>
      </c>
    </row>
    <row r="9" ht="12.75" customHeight="1">
      <c r="A9" s="65" t="s">
        <v>38</v>
      </c>
      <c r="B9" s="100">
        <v>133.925</v>
      </c>
      <c r="C9" s="67">
        <v>58.0</v>
      </c>
      <c r="D9" s="67">
        <v>81.0</v>
      </c>
      <c r="E9" s="67">
        <v>61.0</v>
      </c>
      <c r="F9" s="67">
        <v>79.0</v>
      </c>
      <c r="G9" s="67">
        <v>71.0</v>
      </c>
      <c r="H9" s="67">
        <v>86.0</v>
      </c>
      <c r="I9" s="67">
        <v>79.0</v>
      </c>
      <c r="J9" s="67">
        <v>155.0</v>
      </c>
      <c r="K9" s="67">
        <v>36.0</v>
      </c>
      <c r="L9" s="67">
        <v>65.0</v>
      </c>
      <c r="M9" s="67">
        <v>135.0</v>
      </c>
      <c r="N9" s="67">
        <v>46.0</v>
      </c>
      <c r="O9" s="67">
        <v>67.0</v>
      </c>
      <c r="P9" s="67">
        <v>57.0</v>
      </c>
      <c r="Q9" s="67">
        <v>79.0</v>
      </c>
      <c r="R9" s="67">
        <v>73.0</v>
      </c>
      <c r="S9" s="67">
        <v>89.0</v>
      </c>
      <c r="T9" s="67">
        <v>103.0</v>
      </c>
      <c r="U9" s="67">
        <v>86.0</v>
      </c>
      <c r="V9" s="67">
        <v>123.0</v>
      </c>
      <c r="W9" s="67">
        <v>54.0</v>
      </c>
      <c r="X9" s="67">
        <v>103.0</v>
      </c>
      <c r="Y9" s="67">
        <v>103.0</v>
      </c>
      <c r="Z9" s="67">
        <v>32.0</v>
      </c>
      <c r="AA9" s="68">
        <v>147.0</v>
      </c>
      <c r="AB9" s="68">
        <v>44.0</v>
      </c>
      <c r="AC9" s="69">
        <v>46.0</v>
      </c>
      <c r="AE9" s="44">
        <v>7.7162433055081845</v>
      </c>
    </row>
    <row r="10" ht="12.75" customHeight="1">
      <c r="A10" s="65" t="s">
        <v>39</v>
      </c>
      <c r="B10" s="67">
        <v>97.0</v>
      </c>
      <c r="C10" s="67">
        <v>53.0</v>
      </c>
      <c r="D10" s="67">
        <v>71.0</v>
      </c>
      <c r="E10" s="67">
        <v>69.0</v>
      </c>
      <c r="F10" s="67">
        <v>79.0</v>
      </c>
      <c r="G10" s="67">
        <v>99.0</v>
      </c>
      <c r="H10" s="67">
        <v>51.0</v>
      </c>
      <c r="I10" s="67">
        <v>61.0</v>
      </c>
      <c r="J10" s="67">
        <v>89.0</v>
      </c>
      <c r="K10" s="67">
        <v>28.0</v>
      </c>
      <c r="L10" s="67">
        <v>51.0</v>
      </c>
      <c r="M10" s="67">
        <v>131.0</v>
      </c>
      <c r="N10" s="67">
        <v>54.0</v>
      </c>
      <c r="O10" s="67">
        <v>54.0</v>
      </c>
      <c r="P10" s="67">
        <v>13.0</v>
      </c>
      <c r="Q10" s="67">
        <v>65.0</v>
      </c>
      <c r="R10" s="67">
        <v>54.0</v>
      </c>
      <c r="S10" s="67">
        <v>13.0</v>
      </c>
      <c r="T10" s="67">
        <v>88.0</v>
      </c>
      <c r="U10" s="67">
        <v>65.0</v>
      </c>
      <c r="V10" s="67">
        <v>128.0</v>
      </c>
      <c r="W10" s="67">
        <v>68.0</v>
      </c>
      <c r="X10" s="67">
        <v>101.0</v>
      </c>
      <c r="Y10" s="67">
        <v>111.0</v>
      </c>
      <c r="Z10" s="67">
        <v>28.0</v>
      </c>
      <c r="AA10" s="68">
        <v>110.0</v>
      </c>
      <c r="AB10" s="68">
        <v>30.0</v>
      </c>
      <c r="AC10" s="69">
        <v>28.0</v>
      </c>
      <c r="AE10" s="44">
        <v>5.04143853035335</v>
      </c>
    </row>
    <row r="11" ht="12.75" customHeight="1">
      <c r="A11" s="65" t="s">
        <v>40</v>
      </c>
      <c r="B11" s="67">
        <v>102.0</v>
      </c>
      <c r="C11" s="67">
        <v>56.0</v>
      </c>
      <c r="D11" s="67">
        <v>24.0</v>
      </c>
      <c r="E11" s="67">
        <v>53.0</v>
      </c>
      <c r="F11" s="67">
        <v>69.0</v>
      </c>
      <c r="G11" s="67">
        <v>74.0</v>
      </c>
      <c r="H11" s="67">
        <v>8.0</v>
      </c>
      <c r="I11" s="67">
        <v>30.0</v>
      </c>
      <c r="J11" s="67">
        <v>58.0</v>
      </c>
      <c r="K11" s="67">
        <v>37.0</v>
      </c>
      <c r="L11" s="67">
        <v>33.0</v>
      </c>
      <c r="M11" s="67">
        <v>88.0</v>
      </c>
      <c r="N11" s="67">
        <v>46.0</v>
      </c>
      <c r="O11" s="67">
        <v>51.0</v>
      </c>
      <c r="P11" s="67">
        <v>13.0</v>
      </c>
      <c r="Q11" s="67">
        <v>37.0</v>
      </c>
      <c r="R11" s="67">
        <v>46.0</v>
      </c>
      <c r="S11" s="67">
        <v>23.0</v>
      </c>
      <c r="T11" s="67">
        <v>77.0</v>
      </c>
      <c r="U11" s="67">
        <v>12.0</v>
      </c>
      <c r="V11" s="67">
        <v>116.0</v>
      </c>
      <c r="W11" s="67">
        <v>57.0</v>
      </c>
      <c r="X11" s="67">
        <v>52.0</v>
      </c>
      <c r="Y11" s="67">
        <v>115.0</v>
      </c>
      <c r="Z11" s="67">
        <v>23.0</v>
      </c>
      <c r="AA11" s="68">
        <v>67.0</v>
      </c>
      <c r="AB11" s="68">
        <v>25.0</v>
      </c>
      <c r="AC11" s="69">
        <v>18.0</v>
      </c>
      <c r="AE11" s="44">
        <v>11.881040002393563</v>
      </c>
    </row>
    <row r="12" ht="12.75" customHeight="1">
      <c r="A12" s="65" t="s">
        <v>41</v>
      </c>
      <c r="B12" s="67">
        <v>132.0</v>
      </c>
      <c r="C12" s="67">
        <v>71.0</v>
      </c>
      <c r="D12" s="67">
        <v>58.0</v>
      </c>
      <c r="E12" s="67">
        <v>79.0</v>
      </c>
      <c r="F12" s="67">
        <v>53.0</v>
      </c>
      <c r="G12" s="67">
        <v>127.0</v>
      </c>
      <c r="H12" s="67">
        <v>13.0</v>
      </c>
      <c r="I12" s="67">
        <v>46.0</v>
      </c>
      <c r="J12" s="67">
        <v>106.0</v>
      </c>
      <c r="K12" s="67">
        <v>28.0</v>
      </c>
      <c r="L12" s="67">
        <v>0.0</v>
      </c>
      <c r="M12" s="67">
        <v>94.0</v>
      </c>
      <c r="N12" s="67">
        <v>13.0</v>
      </c>
      <c r="O12" s="67">
        <v>47.0</v>
      </c>
      <c r="P12" s="67">
        <v>52.0</v>
      </c>
      <c r="Q12" s="67">
        <v>39.0</v>
      </c>
      <c r="R12" s="67">
        <v>50.0</v>
      </c>
      <c r="S12" s="67">
        <v>38.0</v>
      </c>
      <c r="T12" s="67">
        <v>69.0</v>
      </c>
      <c r="U12" s="67">
        <v>0.0</v>
      </c>
      <c r="V12" s="67">
        <v>112.0</v>
      </c>
      <c r="W12" s="67">
        <v>50.0</v>
      </c>
      <c r="X12" s="67">
        <v>123.0</v>
      </c>
      <c r="Y12" s="67">
        <v>105.0</v>
      </c>
      <c r="Z12" s="67">
        <v>33.0</v>
      </c>
      <c r="AA12" s="68">
        <v>95.0</v>
      </c>
      <c r="AB12" s="68">
        <v>20.0</v>
      </c>
      <c r="AC12" s="69">
        <v>24.0</v>
      </c>
      <c r="AE12" s="44">
        <v>8.147084343117015</v>
      </c>
    </row>
    <row r="13" ht="12.75" customHeight="1">
      <c r="A13" s="65" t="s">
        <v>42</v>
      </c>
      <c r="B13" s="67">
        <v>107.0</v>
      </c>
      <c r="C13" s="67">
        <v>71.0</v>
      </c>
      <c r="D13" s="67">
        <v>74.0</v>
      </c>
      <c r="E13" s="67">
        <v>99.0</v>
      </c>
      <c r="F13" s="67">
        <v>74.0</v>
      </c>
      <c r="G13" s="67">
        <v>104.0</v>
      </c>
      <c r="H13" s="67">
        <v>23.0</v>
      </c>
      <c r="I13" s="67">
        <v>48.0</v>
      </c>
      <c r="J13" s="67">
        <v>104.0</v>
      </c>
      <c r="K13" s="67">
        <v>43.0</v>
      </c>
      <c r="L13" s="67">
        <v>58.0</v>
      </c>
      <c r="M13" s="67">
        <v>155.0</v>
      </c>
      <c r="N13" s="67">
        <v>57.0</v>
      </c>
      <c r="O13" s="67">
        <v>53.0</v>
      </c>
      <c r="P13" s="67">
        <v>51.0</v>
      </c>
      <c r="Q13" s="67">
        <v>68.0</v>
      </c>
      <c r="R13" s="67">
        <v>56.0</v>
      </c>
      <c r="S13" s="67">
        <v>49.0</v>
      </c>
      <c r="T13" s="67">
        <v>88.0</v>
      </c>
      <c r="U13" s="67">
        <v>57.0</v>
      </c>
      <c r="V13" s="67">
        <v>147.0</v>
      </c>
      <c r="W13" s="67">
        <v>67.0</v>
      </c>
      <c r="X13" s="67">
        <v>125.0</v>
      </c>
      <c r="Y13" s="67">
        <v>117.0</v>
      </c>
      <c r="Z13" s="67">
        <v>36.0</v>
      </c>
      <c r="AA13" s="68">
        <v>95.0</v>
      </c>
      <c r="AB13" s="68">
        <v>36.0</v>
      </c>
      <c r="AC13" s="69">
        <v>43.0</v>
      </c>
      <c r="AE13" s="44">
        <v>8.191963617867936</v>
      </c>
    </row>
    <row r="14" ht="12.75" customHeight="1">
      <c r="A14" s="65" t="s">
        <v>43</v>
      </c>
      <c r="B14" s="67">
        <v>137.0</v>
      </c>
      <c r="C14" s="67">
        <v>61.0</v>
      </c>
      <c r="D14" s="67">
        <v>81.0</v>
      </c>
      <c r="E14" s="67">
        <v>76.0</v>
      </c>
      <c r="F14" s="67">
        <v>79.0</v>
      </c>
      <c r="G14" s="67">
        <v>69.0</v>
      </c>
      <c r="H14" s="67">
        <v>109.0</v>
      </c>
      <c r="I14" s="67">
        <v>51.0</v>
      </c>
      <c r="J14" s="67">
        <v>119.0</v>
      </c>
      <c r="K14" s="67">
        <v>42.0</v>
      </c>
      <c r="L14" s="67">
        <v>82.0</v>
      </c>
      <c r="M14" s="67">
        <v>137.0</v>
      </c>
      <c r="N14" s="67">
        <v>49.0</v>
      </c>
      <c r="O14" s="67">
        <v>61.0</v>
      </c>
      <c r="P14" s="67">
        <v>31.0</v>
      </c>
      <c r="Q14" s="67">
        <v>85.0</v>
      </c>
      <c r="R14" s="67">
        <v>80.0</v>
      </c>
      <c r="S14" s="67">
        <v>107.0</v>
      </c>
      <c r="T14" s="67">
        <v>80.0</v>
      </c>
      <c r="U14" s="67">
        <v>67.0</v>
      </c>
      <c r="V14" s="67">
        <v>98.0</v>
      </c>
      <c r="W14" s="101">
        <v>45.0</v>
      </c>
      <c r="X14" s="67">
        <v>98.0</v>
      </c>
      <c r="Y14" s="67">
        <v>106.0</v>
      </c>
      <c r="Z14" s="67">
        <v>30.0</v>
      </c>
      <c r="AA14" s="68">
        <v>140.0</v>
      </c>
      <c r="AB14" s="68">
        <v>31.0</v>
      </c>
      <c r="AC14" s="69">
        <v>15.0</v>
      </c>
      <c r="AE14" s="44">
        <v>4.224635729886605</v>
      </c>
    </row>
    <row r="15" ht="12.75" customHeight="1">
      <c r="A15" s="65" t="s">
        <v>44</v>
      </c>
      <c r="B15" s="100">
        <v>147.0</v>
      </c>
      <c r="C15" s="70">
        <v>65.0</v>
      </c>
      <c r="D15" s="72">
        <v>72.0</v>
      </c>
      <c r="E15" s="72">
        <v>81.0</v>
      </c>
      <c r="F15" s="72">
        <v>67.0</v>
      </c>
      <c r="G15" s="72">
        <v>75.0</v>
      </c>
      <c r="H15" s="72">
        <v>70.0</v>
      </c>
      <c r="I15" s="72">
        <v>52.0</v>
      </c>
      <c r="J15" s="72">
        <v>111.0</v>
      </c>
      <c r="K15" s="72">
        <v>36.40578034682081</v>
      </c>
      <c r="L15" s="72">
        <v>54.608670520231215</v>
      </c>
      <c r="M15" s="72">
        <v>109.21734104046243</v>
      </c>
      <c r="N15" s="72">
        <v>38.428323699421966</v>
      </c>
      <c r="O15" s="72">
        <v>39.43959537572255</v>
      </c>
      <c r="P15" s="72">
        <v>32.3606936416185</v>
      </c>
      <c r="Q15" s="72">
        <v>52.58612716763006</v>
      </c>
      <c r="R15" s="72">
        <v>65.73265895953757</v>
      </c>
      <c r="S15" s="72">
        <v>90.00317919075145</v>
      </c>
      <c r="T15" s="72">
        <v>96.07080924855492</v>
      </c>
      <c r="U15" s="15">
        <v>46.0</v>
      </c>
      <c r="V15" s="15">
        <v>126.0</v>
      </c>
      <c r="W15" s="15">
        <v>57.0</v>
      </c>
      <c r="X15" s="15">
        <v>138.0</v>
      </c>
      <c r="Y15" s="15">
        <v>119.0</v>
      </c>
      <c r="Z15" s="15">
        <v>15.0</v>
      </c>
      <c r="AA15" s="102">
        <v>118.0</v>
      </c>
      <c r="AB15" s="15">
        <v>18.0</v>
      </c>
      <c r="AC15" s="73">
        <v>13.0</v>
      </c>
      <c r="AE15" s="44">
        <v>1.4181850821290731</v>
      </c>
    </row>
    <row r="16" ht="12.75" customHeight="1">
      <c r="A16" s="65" t="s">
        <v>45</v>
      </c>
      <c r="B16" s="67">
        <v>137.0</v>
      </c>
      <c r="C16" s="67">
        <v>63.0</v>
      </c>
      <c r="D16" s="67">
        <v>76.0</v>
      </c>
      <c r="E16" s="67">
        <v>86.0</v>
      </c>
      <c r="F16" s="67">
        <v>66.0</v>
      </c>
      <c r="G16" s="67">
        <v>81.0</v>
      </c>
      <c r="H16" s="67">
        <v>71.0</v>
      </c>
      <c r="I16" s="67">
        <v>54.0</v>
      </c>
      <c r="J16" s="67">
        <v>104.0</v>
      </c>
      <c r="K16" s="67">
        <v>30.0</v>
      </c>
      <c r="L16" s="67">
        <v>46.0</v>
      </c>
      <c r="M16" s="67">
        <v>113.0</v>
      </c>
      <c r="N16" s="67">
        <v>36.0</v>
      </c>
      <c r="O16" s="67">
        <v>42.0</v>
      </c>
      <c r="P16" s="67">
        <v>18.0</v>
      </c>
      <c r="Q16" s="67">
        <v>52.0</v>
      </c>
      <c r="R16" s="67">
        <v>26.0</v>
      </c>
      <c r="S16" s="67">
        <v>67.0</v>
      </c>
      <c r="T16" s="70">
        <v>92.27100000000002</v>
      </c>
      <c r="U16" s="67">
        <v>60.0</v>
      </c>
      <c r="V16" s="101">
        <v>130.0</v>
      </c>
      <c r="W16" s="67">
        <v>54.0</v>
      </c>
      <c r="X16" s="67">
        <v>102.0</v>
      </c>
      <c r="Y16" s="67">
        <v>127.0</v>
      </c>
      <c r="Z16" s="67">
        <v>29.0</v>
      </c>
      <c r="AA16" s="68">
        <v>128.0</v>
      </c>
      <c r="AB16" s="68">
        <v>46.0</v>
      </c>
      <c r="AC16" s="69">
        <v>10.0</v>
      </c>
      <c r="AE16" s="44">
        <v>1.4810160667803611</v>
      </c>
    </row>
    <row r="17" ht="12.75" customHeight="1">
      <c r="A17" s="65" t="s">
        <v>46</v>
      </c>
      <c r="B17" s="100">
        <v>127.129</v>
      </c>
      <c r="C17" s="67">
        <v>58.0</v>
      </c>
      <c r="D17" s="67">
        <v>104.0</v>
      </c>
      <c r="E17" s="67">
        <v>0.0</v>
      </c>
      <c r="F17" s="67">
        <v>79.0</v>
      </c>
      <c r="G17" s="67">
        <v>69.0</v>
      </c>
      <c r="H17" s="67">
        <v>97.0</v>
      </c>
      <c r="I17" s="67">
        <v>38.0</v>
      </c>
      <c r="J17" s="67">
        <v>165.0</v>
      </c>
      <c r="K17" s="67">
        <v>29.0</v>
      </c>
      <c r="L17" s="67">
        <v>76.0</v>
      </c>
      <c r="M17" s="67">
        <v>92.0</v>
      </c>
      <c r="N17" s="67">
        <v>48.0</v>
      </c>
      <c r="O17" s="67">
        <v>39.0</v>
      </c>
      <c r="P17" s="67">
        <v>38.0</v>
      </c>
      <c r="Q17" s="67">
        <v>79.0</v>
      </c>
      <c r="R17" s="67">
        <v>55.0</v>
      </c>
      <c r="S17" s="67">
        <v>79.0</v>
      </c>
      <c r="T17" s="67">
        <v>97.0</v>
      </c>
      <c r="U17" s="67">
        <v>63.0</v>
      </c>
      <c r="V17" s="67">
        <v>142.0</v>
      </c>
      <c r="W17" s="67">
        <v>23.0</v>
      </c>
      <c r="X17" s="67">
        <v>92.0</v>
      </c>
      <c r="Y17" s="67">
        <v>99.0</v>
      </c>
      <c r="Z17" s="67">
        <v>29.0</v>
      </c>
      <c r="AA17" s="68">
        <v>112.0</v>
      </c>
      <c r="AB17" s="68">
        <v>20.0</v>
      </c>
      <c r="AC17" s="69">
        <v>15.0</v>
      </c>
      <c r="AE17" s="44">
        <v>10.624420309367801</v>
      </c>
    </row>
    <row r="18" ht="12.75" customHeight="1">
      <c r="A18" s="65" t="s">
        <v>47</v>
      </c>
      <c r="B18" s="100">
        <v>163.549</v>
      </c>
      <c r="C18" s="70">
        <v>69.917</v>
      </c>
      <c r="D18" s="70">
        <v>91.197</v>
      </c>
      <c r="E18" s="70">
        <v>77.365</v>
      </c>
      <c r="F18" s="70">
        <v>88.005</v>
      </c>
      <c r="G18" s="70">
        <v>107.15700000000001</v>
      </c>
      <c r="H18" s="70">
        <v>77.365</v>
      </c>
      <c r="I18" s="70">
        <v>56.085</v>
      </c>
      <c r="J18" s="70">
        <v>101.83700000000002</v>
      </c>
      <c r="K18" s="70">
        <v>26.293000000000003</v>
      </c>
      <c r="L18" s="70">
        <v>44.381</v>
      </c>
      <c r="M18" s="70">
        <v>109.285</v>
      </c>
      <c r="N18" s="70">
        <v>40.125</v>
      </c>
      <c r="O18" s="70">
        <v>46.509</v>
      </c>
      <c r="P18" s="70">
        <v>45.445</v>
      </c>
      <c r="Q18" s="70">
        <v>77.365</v>
      </c>
      <c r="R18" s="70">
        <v>62.469</v>
      </c>
      <c r="S18" s="70">
        <v>97.58100000000002</v>
      </c>
      <c r="T18" s="70">
        <v>95.453</v>
      </c>
      <c r="U18" s="67">
        <v>42.0</v>
      </c>
      <c r="V18" s="67">
        <v>134.0</v>
      </c>
      <c r="W18" s="67">
        <v>70.0</v>
      </c>
      <c r="X18" s="67">
        <v>134.0</v>
      </c>
      <c r="Y18" s="67">
        <v>128.0</v>
      </c>
      <c r="Z18" s="67">
        <v>15.0</v>
      </c>
      <c r="AA18" s="68">
        <v>137.0</v>
      </c>
      <c r="AB18" s="68">
        <v>15.0</v>
      </c>
      <c r="AC18" s="69">
        <v>3.0</v>
      </c>
      <c r="AE18" s="44">
        <v>1.3703138557280914</v>
      </c>
    </row>
    <row r="19" ht="12.75" customHeight="1">
      <c r="A19" s="65" t="s">
        <v>48</v>
      </c>
      <c r="B19" s="67">
        <v>137.0</v>
      </c>
      <c r="C19" s="67">
        <v>48.0</v>
      </c>
      <c r="D19" s="67">
        <v>66.0</v>
      </c>
      <c r="E19" s="67">
        <v>61.0</v>
      </c>
      <c r="F19" s="67">
        <v>61.0</v>
      </c>
      <c r="G19" s="67">
        <v>94.0</v>
      </c>
      <c r="H19" s="67">
        <v>36.0</v>
      </c>
      <c r="I19" s="67">
        <v>56.0</v>
      </c>
      <c r="J19" s="67">
        <v>58.0</v>
      </c>
      <c r="K19" s="67">
        <v>32.0</v>
      </c>
      <c r="L19" s="67">
        <v>50.0</v>
      </c>
      <c r="M19" s="67">
        <v>116.0</v>
      </c>
      <c r="N19" s="67">
        <v>59.0</v>
      </c>
      <c r="O19" s="67">
        <v>58.0</v>
      </c>
      <c r="P19" s="67">
        <v>27.0</v>
      </c>
      <c r="Q19" s="67">
        <v>58.0</v>
      </c>
      <c r="R19" s="67">
        <v>74.0</v>
      </c>
      <c r="S19" s="67">
        <v>53.0</v>
      </c>
      <c r="T19" s="67">
        <v>97.0</v>
      </c>
      <c r="U19" s="67">
        <v>56.0</v>
      </c>
      <c r="V19" s="67">
        <v>121.0</v>
      </c>
      <c r="W19" s="67">
        <v>65.0</v>
      </c>
      <c r="X19" s="67">
        <v>81.0</v>
      </c>
      <c r="Y19" s="67">
        <v>111.0</v>
      </c>
      <c r="Z19" s="67">
        <v>29.0</v>
      </c>
      <c r="AA19" s="68">
        <v>94.0</v>
      </c>
      <c r="AB19" s="68">
        <v>66.0</v>
      </c>
      <c r="AC19" s="69">
        <v>46.0</v>
      </c>
      <c r="AE19" s="44">
        <v>2.872273584058882</v>
      </c>
    </row>
    <row r="20" ht="12.75" customHeight="1">
      <c r="A20" s="65" t="s">
        <v>49</v>
      </c>
      <c r="B20" s="67">
        <v>112.0</v>
      </c>
      <c r="C20" s="67">
        <v>74.0</v>
      </c>
      <c r="D20" s="67">
        <v>76.0</v>
      </c>
      <c r="E20" s="67">
        <v>79.0</v>
      </c>
      <c r="F20" s="67">
        <v>69.0</v>
      </c>
      <c r="G20" s="67">
        <v>99.0</v>
      </c>
      <c r="H20" s="67">
        <v>43.0</v>
      </c>
      <c r="I20" s="67">
        <v>57.0</v>
      </c>
      <c r="J20" s="67">
        <v>84.0</v>
      </c>
      <c r="K20" s="67">
        <v>38.0</v>
      </c>
      <c r="L20" s="67">
        <v>53.0</v>
      </c>
      <c r="M20" s="67">
        <v>96.0</v>
      </c>
      <c r="N20" s="67">
        <v>69.0</v>
      </c>
      <c r="O20" s="67">
        <v>62.0</v>
      </c>
      <c r="P20" s="67">
        <v>51.0</v>
      </c>
      <c r="Q20" s="67">
        <v>78.0</v>
      </c>
      <c r="R20" s="67">
        <v>66.0</v>
      </c>
      <c r="S20" s="67">
        <v>88.0</v>
      </c>
      <c r="T20" s="67">
        <v>99.0</v>
      </c>
      <c r="U20" s="67">
        <v>57.0</v>
      </c>
      <c r="V20" s="67">
        <v>132.0</v>
      </c>
      <c r="W20" s="67">
        <v>73.0</v>
      </c>
      <c r="X20" s="67">
        <v>123.0</v>
      </c>
      <c r="Y20" s="67">
        <v>113.0</v>
      </c>
      <c r="Z20" s="67">
        <v>43.0</v>
      </c>
      <c r="AA20" s="68">
        <v>83.0</v>
      </c>
      <c r="AB20" s="68">
        <v>56.0</v>
      </c>
      <c r="AC20" s="69">
        <v>28.0</v>
      </c>
      <c r="AE20" s="44">
        <v>8.105197020016156</v>
      </c>
    </row>
    <row r="21" ht="12.75" customHeight="1">
      <c r="A21" s="65" t="s">
        <v>50</v>
      </c>
      <c r="B21" s="100">
        <v>158.08</v>
      </c>
      <c r="C21" s="70">
        <v>89.52799999999999</v>
      </c>
      <c r="D21" s="70">
        <v>107.568</v>
      </c>
      <c r="E21" s="70">
        <v>103.058</v>
      </c>
      <c r="F21" s="70">
        <v>105.764</v>
      </c>
      <c r="G21" s="70">
        <v>96.744</v>
      </c>
      <c r="H21" s="70">
        <v>132.824</v>
      </c>
      <c r="I21" s="70">
        <v>80.50800000000001</v>
      </c>
      <c r="J21" s="70">
        <v>141.844</v>
      </c>
      <c r="K21" s="70">
        <v>72.39</v>
      </c>
      <c r="L21" s="70">
        <v>108.47</v>
      </c>
      <c r="M21" s="70">
        <v>158.08</v>
      </c>
      <c r="N21" s="70">
        <v>78.70400000000001</v>
      </c>
      <c r="O21" s="70">
        <v>89.52799999999999</v>
      </c>
      <c r="P21" s="67">
        <v>76.0</v>
      </c>
      <c r="Q21" s="67">
        <v>98.0</v>
      </c>
      <c r="R21" s="67">
        <v>95.0</v>
      </c>
      <c r="S21" s="67">
        <v>141.0</v>
      </c>
      <c r="T21" s="67">
        <v>118.0</v>
      </c>
      <c r="U21" s="67">
        <v>72.0</v>
      </c>
      <c r="V21" s="67">
        <v>155.0</v>
      </c>
      <c r="W21" s="67">
        <v>74.0</v>
      </c>
      <c r="X21" s="67">
        <v>144.0</v>
      </c>
      <c r="Y21" s="67">
        <v>146.0</v>
      </c>
      <c r="Z21" s="67">
        <v>69.0</v>
      </c>
      <c r="AA21" s="68">
        <v>123.0</v>
      </c>
      <c r="AB21" s="68">
        <v>50.0</v>
      </c>
      <c r="AC21" s="69">
        <v>36.0</v>
      </c>
      <c r="AE21" s="44">
        <v>15.208090237261764</v>
      </c>
    </row>
    <row r="22" ht="12.75" customHeight="1">
      <c r="A22" s="65" t="s">
        <v>51</v>
      </c>
      <c r="B22" s="100">
        <v>149.0</v>
      </c>
      <c r="C22" s="70">
        <v>57.0</v>
      </c>
      <c r="D22" s="70">
        <v>71.0</v>
      </c>
      <c r="E22" s="70">
        <v>73.0</v>
      </c>
      <c r="F22" s="70">
        <v>73.0</v>
      </c>
      <c r="G22" s="70">
        <v>89.0</v>
      </c>
      <c r="H22" s="70">
        <v>50.0</v>
      </c>
      <c r="I22" s="70">
        <v>55.0</v>
      </c>
      <c r="J22" s="67">
        <v>94.0</v>
      </c>
      <c r="K22" s="67">
        <v>28.0</v>
      </c>
      <c r="L22" s="67">
        <v>48.0</v>
      </c>
      <c r="M22" s="67">
        <v>94.0</v>
      </c>
      <c r="N22" s="67">
        <v>33.0</v>
      </c>
      <c r="O22" s="67">
        <v>31.0</v>
      </c>
      <c r="P22" s="67">
        <v>19.0</v>
      </c>
      <c r="Q22" s="67">
        <v>50.0</v>
      </c>
      <c r="R22" s="67">
        <v>38.0</v>
      </c>
      <c r="S22" s="67">
        <v>68.0</v>
      </c>
      <c r="T22" s="67">
        <v>81.0</v>
      </c>
      <c r="U22" s="67">
        <v>45.0</v>
      </c>
      <c r="V22" s="67">
        <v>117.0</v>
      </c>
      <c r="W22" s="67">
        <v>52.0</v>
      </c>
      <c r="X22" s="67">
        <v>128.0</v>
      </c>
      <c r="Y22" s="67">
        <v>108.0</v>
      </c>
      <c r="Z22" s="67">
        <v>24.0</v>
      </c>
      <c r="AA22" s="68">
        <v>112.0</v>
      </c>
      <c r="AB22" s="68">
        <v>20.0</v>
      </c>
      <c r="AC22" s="69">
        <v>0.0</v>
      </c>
      <c r="AE22" s="44">
        <v>0.6672052179636778</v>
      </c>
    </row>
    <row r="23" ht="12.75" customHeight="1">
      <c r="A23" s="65" t="s">
        <v>52</v>
      </c>
      <c r="B23" s="67">
        <v>130.0</v>
      </c>
      <c r="C23" s="67">
        <v>53.0</v>
      </c>
      <c r="D23" s="67">
        <v>53.0</v>
      </c>
      <c r="E23" s="67">
        <v>53.0</v>
      </c>
      <c r="F23" s="67">
        <v>58.0</v>
      </c>
      <c r="G23" s="67">
        <v>66.0</v>
      </c>
      <c r="H23" s="67">
        <v>38.0</v>
      </c>
      <c r="I23" s="67">
        <v>13.0</v>
      </c>
      <c r="J23" s="67">
        <v>76.0</v>
      </c>
      <c r="K23" s="67">
        <v>28.0</v>
      </c>
      <c r="L23" s="67">
        <v>44.0</v>
      </c>
      <c r="M23" s="67">
        <v>91.0</v>
      </c>
      <c r="N23" s="67">
        <v>18.0</v>
      </c>
      <c r="O23" s="67">
        <v>21.0</v>
      </c>
      <c r="P23" s="67">
        <v>6.0</v>
      </c>
      <c r="Q23" s="67">
        <v>29.0</v>
      </c>
      <c r="R23" s="67">
        <v>27.0</v>
      </c>
      <c r="S23" s="67">
        <v>18.0</v>
      </c>
      <c r="T23" s="70">
        <v>63.901</v>
      </c>
      <c r="U23" s="67">
        <v>13.0</v>
      </c>
      <c r="V23" s="67">
        <v>102.0</v>
      </c>
      <c r="W23" s="67">
        <v>49.0</v>
      </c>
      <c r="X23" s="67">
        <v>78.0</v>
      </c>
      <c r="Y23" s="67">
        <v>114.0</v>
      </c>
      <c r="Z23" s="67">
        <v>33.0</v>
      </c>
      <c r="AA23" s="68">
        <v>74.0</v>
      </c>
      <c r="AB23" s="68">
        <v>23.0</v>
      </c>
      <c r="AC23" s="69">
        <v>18.0</v>
      </c>
      <c r="AE23" s="44">
        <v>1.340394339227478</v>
      </c>
    </row>
    <row r="24" ht="13.5" customHeight="1">
      <c r="A24" s="76" t="s">
        <v>53</v>
      </c>
      <c r="B24" s="78">
        <v>157.0</v>
      </c>
      <c r="C24" s="78">
        <v>69.0</v>
      </c>
      <c r="D24" s="78">
        <v>89.0</v>
      </c>
      <c r="E24" s="78">
        <v>76.0</v>
      </c>
      <c r="F24" s="78">
        <v>86.0</v>
      </c>
      <c r="G24" s="78">
        <v>104.0</v>
      </c>
      <c r="H24" s="78">
        <v>76.0</v>
      </c>
      <c r="I24" s="78">
        <v>56.0</v>
      </c>
      <c r="J24" s="78">
        <v>99.0</v>
      </c>
      <c r="K24" s="78">
        <v>28.0</v>
      </c>
      <c r="L24" s="78">
        <v>45.0</v>
      </c>
      <c r="M24" s="78">
        <v>106.0</v>
      </c>
      <c r="N24" s="78">
        <v>41.0</v>
      </c>
      <c r="O24" s="78">
        <v>47.0</v>
      </c>
      <c r="P24" s="78">
        <v>46.0</v>
      </c>
      <c r="Q24" s="78">
        <v>76.0</v>
      </c>
      <c r="R24" s="78">
        <v>62.0</v>
      </c>
      <c r="S24" s="78">
        <v>95.0</v>
      </c>
      <c r="T24" s="78">
        <v>93.0</v>
      </c>
      <c r="U24" s="78">
        <v>36.0</v>
      </c>
      <c r="V24" s="78">
        <v>134.0</v>
      </c>
      <c r="W24" s="78">
        <v>60.0</v>
      </c>
      <c r="X24" s="78">
        <v>119.0</v>
      </c>
      <c r="Y24" s="78">
        <v>136.0</v>
      </c>
      <c r="Z24" s="78">
        <v>19.0</v>
      </c>
      <c r="AA24" s="79">
        <v>128.0</v>
      </c>
      <c r="AB24" s="79">
        <v>20.0</v>
      </c>
      <c r="AC24" s="80">
        <v>15.0</v>
      </c>
      <c r="AE24" s="44">
        <v>6.268138706878497</v>
      </c>
    </row>
    <row r="25" ht="12.75" customHeight="1">
      <c r="A25" s="81" t="s">
        <v>67</v>
      </c>
      <c r="AE25" s="44"/>
    </row>
    <row r="26" ht="12.75" customHeight="1">
      <c r="A26" s="81"/>
      <c r="AE26" s="44"/>
    </row>
    <row r="27" ht="12.75" customHeight="1">
      <c r="A27" s="81"/>
      <c r="AE27" s="44"/>
    </row>
    <row r="28" ht="12.75" customHeight="1">
      <c r="A28" s="81"/>
      <c r="AE28" s="44"/>
    </row>
    <row r="29" ht="12.75" customHeight="1">
      <c r="A29" s="18" t="s">
        <v>68</v>
      </c>
      <c r="B29" s="18"/>
      <c r="AE29" s="44"/>
    </row>
    <row r="30" ht="12.75" customHeight="1">
      <c r="A30" s="18"/>
      <c r="B30" s="18"/>
      <c r="AE30" s="44"/>
    </row>
    <row r="31" ht="12.75" customHeight="1">
      <c r="A31" s="6" t="s">
        <v>17</v>
      </c>
      <c r="B31" s="1" t="s">
        <v>73</v>
      </c>
      <c r="AE31" s="44"/>
    </row>
    <row r="32" ht="12.75" customHeight="1">
      <c r="A32" s="6"/>
      <c r="AE32" s="44"/>
    </row>
    <row r="33" ht="13.5" customHeight="1"/>
    <row r="34" ht="12.75" customHeight="1">
      <c r="A34" s="52" t="s">
        <v>72</v>
      </c>
      <c r="B34" s="53" t="s">
        <v>65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54"/>
    </row>
    <row r="35" ht="12.75" customHeight="1">
      <c r="A35" s="56" t="s">
        <v>66</v>
      </c>
      <c r="B35" s="57">
        <v>1974.0</v>
      </c>
      <c r="C35" s="57">
        <v>1975.0</v>
      </c>
      <c r="D35" s="57">
        <v>1976.0</v>
      </c>
      <c r="E35" s="57">
        <v>1977.0</v>
      </c>
      <c r="F35" s="57">
        <v>1978.0</v>
      </c>
      <c r="G35" s="57">
        <v>1979.0</v>
      </c>
      <c r="H35" s="57">
        <v>1980.0</v>
      </c>
      <c r="I35" s="57">
        <v>1981.0</v>
      </c>
      <c r="J35" s="57">
        <v>1982.0</v>
      </c>
      <c r="K35" s="57">
        <v>1983.0</v>
      </c>
      <c r="L35" s="57">
        <v>1984.0</v>
      </c>
      <c r="M35" s="57">
        <v>1985.0</v>
      </c>
      <c r="N35" s="57">
        <v>1986.0</v>
      </c>
      <c r="O35" s="57">
        <v>1987.0</v>
      </c>
      <c r="P35" s="57">
        <v>1988.0</v>
      </c>
      <c r="Q35" s="57">
        <v>1989.0</v>
      </c>
      <c r="R35" s="57">
        <v>1990.0</v>
      </c>
      <c r="S35" s="57">
        <v>1991.0</v>
      </c>
      <c r="T35" s="57">
        <v>1992.0</v>
      </c>
      <c r="U35" s="57">
        <v>1993.0</v>
      </c>
      <c r="V35" s="57">
        <v>1994.0</v>
      </c>
      <c r="W35" s="57">
        <v>1995.0</v>
      </c>
      <c r="X35" s="57">
        <v>1996.0</v>
      </c>
      <c r="Y35" s="57">
        <v>1997.0</v>
      </c>
      <c r="Z35" s="57">
        <v>1998.0</v>
      </c>
      <c r="AA35" s="58">
        <v>1999.0</v>
      </c>
      <c r="AB35" s="58">
        <v>2000.0</v>
      </c>
      <c r="AC35" s="59">
        <v>2001.0</v>
      </c>
    </row>
    <row r="36" ht="12.75" customHeight="1">
      <c r="A36" s="60" t="s">
        <v>36</v>
      </c>
      <c r="B36" s="83">
        <f t="shared" ref="B36:AC36" si="1">B7*$AE$7/100</f>
        <v>3.531400533</v>
      </c>
      <c r="C36" s="83">
        <f t="shared" si="1"/>
        <v>1.120306376</v>
      </c>
      <c r="D36" s="83">
        <f t="shared" si="1"/>
        <v>1.36385124</v>
      </c>
      <c r="E36" s="83">
        <f t="shared" si="1"/>
        <v>1.729168537</v>
      </c>
      <c r="F36" s="83">
        <f t="shared" si="1"/>
        <v>1.534332645</v>
      </c>
      <c r="G36" s="83">
        <f t="shared" si="1"/>
        <v>1.850940969</v>
      </c>
      <c r="H36" s="83">
        <f t="shared" si="1"/>
        <v>0.6088621608</v>
      </c>
      <c r="I36" s="83">
        <f t="shared" si="1"/>
        <v>1.36385124</v>
      </c>
      <c r="J36" s="83">
        <f t="shared" si="1"/>
        <v>1.972713401</v>
      </c>
      <c r="K36" s="83">
        <f t="shared" si="1"/>
        <v>0.4383807558</v>
      </c>
      <c r="L36" s="83">
        <f t="shared" si="1"/>
        <v>0.7549890794</v>
      </c>
      <c r="M36" s="83">
        <f t="shared" si="1"/>
        <v>2.094485833</v>
      </c>
      <c r="N36" s="83">
        <f t="shared" si="1"/>
        <v>0.7062801065</v>
      </c>
      <c r="O36" s="83">
        <f t="shared" si="1"/>
        <v>0.1461269186</v>
      </c>
      <c r="P36" s="83">
        <f t="shared" si="1"/>
        <v>0</v>
      </c>
      <c r="Q36" s="83">
        <f t="shared" si="1"/>
        <v>0.9741794573</v>
      </c>
      <c r="R36" s="83">
        <f t="shared" si="1"/>
        <v>0.5114442151</v>
      </c>
      <c r="S36" s="83">
        <f t="shared" si="1"/>
        <v>1.193369835</v>
      </c>
      <c r="T36" s="83">
        <f t="shared" si="1"/>
        <v>1.777877509</v>
      </c>
      <c r="U36" s="83">
        <f t="shared" si="1"/>
        <v>1.047242917</v>
      </c>
      <c r="V36" s="83">
        <f t="shared" si="1"/>
        <v>2.45980313</v>
      </c>
      <c r="W36" s="83">
        <f t="shared" si="1"/>
        <v>1.607396104</v>
      </c>
      <c r="X36" s="83">
        <f t="shared" si="1"/>
        <v>2.216258265</v>
      </c>
      <c r="Y36" s="83">
        <f t="shared" si="1"/>
        <v>2.654639021</v>
      </c>
      <c r="Z36" s="83">
        <f t="shared" si="1"/>
        <v>0.7306345929</v>
      </c>
      <c r="AA36" s="84">
        <f t="shared" si="1"/>
        <v>2.752056967</v>
      </c>
      <c r="AB36" s="84">
        <f t="shared" si="1"/>
        <v>0.4870897286</v>
      </c>
      <c r="AC36" s="85">
        <f t="shared" si="1"/>
        <v>0</v>
      </c>
    </row>
    <row r="37" ht="12.75" customHeight="1">
      <c r="A37" s="65" t="s">
        <v>37</v>
      </c>
      <c r="B37" s="87">
        <f t="shared" ref="B37:AC37" si="2">B8*$AE$8/100</f>
        <v>2.979804326</v>
      </c>
      <c r="C37" s="87">
        <f t="shared" si="2"/>
        <v>1.83604105</v>
      </c>
      <c r="D37" s="87">
        <f t="shared" si="2"/>
        <v>1.685545882</v>
      </c>
      <c r="E37" s="87">
        <f t="shared" si="2"/>
        <v>1.986536218</v>
      </c>
      <c r="F37" s="87">
        <f t="shared" si="2"/>
        <v>1.444753613</v>
      </c>
      <c r="G37" s="87">
        <f t="shared" si="2"/>
        <v>2.377823654</v>
      </c>
      <c r="H37" s="87">
        <f t="shared" si="2"/>
        <v>0.9932681088</v>
      </c>
      <c r="I37" s="87">
        <f t="shared" si="2"/>
        <v>1.354456512</v>
      </c>
      <c r="J37" s="87">
        <f t="shared" si="2"/>
        <v>2.227328486</v>
      </c>
      <c r="K37" s="87">
        <f t="shared" si="2"/>
        <v>0.3912874368</v>
      </c>
      <c r="L37" s="87">
        <f t="shared" si="2"/>
        <v>0.9932681088</v>
      </c>
      <c r="M37" s="87">
        <f t="shared" si="2"/>
        <v>3.100200461</v>
      </c>
      <c r="N37" s="87">
        <f t="shared" si="2"/>
        <v>0.6922777728</v>
      </c>
      <c r="O37" s="87">
        <f t="shared" si="2"/>
        <v>1.294258445</v>
      </c>
      <c r="P37" s="87">
        <f t="shared" si="2"/>
        <v>0.3912874368</v>
      </c>
      <c r="Q37" s="87">
        <f t="shared" si="2"/>
        <v>1.08356521</v>
      </c>
      <c r="R37" s="87">
        <f t="shared" si="2"/>
        <v>0.5116835712</v>
      </c>
      <c r="S37" s="87">
        <f t="shared" si="2"/>
        <v>1.655446848</v>
      </c>
      <c r="T37" s="87">
        <f t="shared" si="2"/>
        <v>2.468120755</v>
      </c>
      <c r="U37" s="87">
        <f t="shared" si="2"/>
        <v>1.324357478</v>
      </c>
      <c r="V37" s="87">
        <f t="shared" si="2"/>
        <v>3.070101427</v>
      </c>
      <c r="W37" s="87">
        <f t="shared" si="2"/>
        <v>1.775842982</v>
      </c>
      <c r="X37" s="87">
        <f t="shared" si="2"/>
        <v>2.799210125</v>
      </c>
      <c r="Y37" s="87">
        <f t="shared" si="2"/>
        <v>3.371091763</v>
      </c>
      <c r="Z37" s="87">
        <f t="shared" si="2"/>
        <v>1.08356521</v>
      </c>
      <c r="AA37" s="88">
        <f t="shared" si="2"/>
        <v>3.702181133</v>
      </c>
      <c r="AB37" s="88">
        <f t="shared" si="2"/>
        <v>0.6922777728</v>
      </c>
      <c r="AC37" s="89">
        <f t="shared" si="2"/>
        <v>0</v>
      </c>
    </row>
    <row r="38" ht="12.75" customHeight="1">
      <c r="A38" s="65" t="s">
        <v>38</v>
      </c>
      <c r="B38" s="90">
        <f t="shared" ref="B38:AC38" si="3">B9*$AE$9/100</f>
        <v>10.33397885</v>
      </c>
      <c r="C38" s="87">
        <f t="shared" si="3"/>
        <v>4.475421117</v>
      </c>
      <c r="D38" s="87">
        <f t="shared" si="3"/>
        <v>6.250157077</v>
      </c>
      <c r="E38" s="87">
        <f t="shared" si="3"/>
        <v>4.706908416</v>
      </c>
      <c r="F38" s="87">
        <f t="shared" si="3"/>
        <v>6.095832211</v>
      </c>
      <c r="G38" s="87">
        <f t="shared" si="3"/>
        <v>5.478532747</v>
      </c>
      <c r="H38" s="87">
        <f t="shared" si="3"/>
        <v>6.635969243</v>
      </c>
      <c r="I38" s="87">
        <f t="shared" si="3"/>
        <v>6.095832211</v>
      </c>
      <c r="J38" s="87">
        <f t="shared" si="3"/>
        <v>11.96017712</v>
      </c>
      <c r="K38" s="87">
        <f t="shared" si="3"/>
        <v>2.77784759</v>
      </c>
      <c r="L38" s="87">
        <f t="shared" si="3"/>
        <v>5.015558149</v>
      </c>
      <c r="M38" s="87">
        <f t="shared" si="3"/>
        <v>10.41692846</v>
      </c>
      <c r="N38" s="87">
        <f t="shared" si="3"/>
        <v>3.549471921</v>
      </c>
      <c r="O38" s="87">
        <f t="shared" si="3"/>
        <v>5.169883015</v>
      </c>
      <c r="P38" s="87">
        <f t="shared" si="3"/>
        <v>4.398258684</v>
      </c>
      <c r="Q38" s="87">
        <f t="shared" si="3"/>
        <v>6.095832211</v>
      </c>
      <c r="R38" s="87">
        <f t="shared" si="3"/>
        <v>5.632857613</v>
      </c>
      <c r="S38" s="87">
        <f t="shared" si="3"/>
        <v>6.867456542</v>
      </c>
      <c r="T38" s="87">
        <f t="shared" si="3"/>
        <v>7.947730605</v>
      </c>
      <c r="U38" s="87">
        <f t="shared" si="3"/>
        <v>6.635969243</v>
      </c>
      <c r="V38" s="87">
        <f t="shared" si="3"/>
        <v>9.490979266</v>
      </c>
      <c r="W38" s="87">
        <f t="shared" si="3"/>
        <v>4.166771385</v>
      </c>
      <c r="X38" s="87">
        <f t="shared" si="3"/>
        <v>7.947730605</v>
      </c>
      <c r="Y38" s="87">
        <f t="shared" si="3"/>
        <v>7.947730605</v>
      </c>
      <c r="Z38" s="87">
        <f t="shared" si="3"/>
        <v>2.469197858</v>
      </c>
      <c r="AA38" s="88">
        <f t="shared" si="3"/>
        <v>11.34287766</v>
      </c>
      <c r="AB38" s="88">
        <f t="shared" si="3"/>
        <v>3.395147054</v>
      </c>
      <c r="AC38" s="89">
        <f t="shared" si="3"/>
        <v>3.549471921</v>
      </c>
    </row>
    <row r="39" ht="12.75" customHeight="1">
      <c r="A39" s="65" t="s">
        <v>39</v>
      </c>
      <c r="B39" s="87">
        <f t="shared" ref="B39:AC39" si="4">B10*$AE$10/100</f>
        <v>4.890195374</v>
      </c>
      <c r="C39" s="87">
        <f t="shared" si="4"/>
        <v>2.671962421</v>
      </c>
      <c r="D39" s="87">
        <f t="shared" si="4"/>
        <v>3.579421357</v>
      </c>
      <c r="E39" s="87">
        <f t="shared" si="4"/>
        <v>3.478592586</v>
      </c>
      <c r="F39" s="87">
        <f t="shared" si="4"/>
        <v>3.982736439</v>
      </c>
      <c r="G39" s="87">
        <f t="shared" si="4"/>
        <v>4.991024145</v>
      </c>
      <c r="H39" s="87">
        <f t="shared" si="4"/>
        <v>2.57113365</v>
      </c>
      <c r="I39" s="87">
        <f t="shared" si="4"/>
        <v>3.075277504</v>
      </c>
      <c r="J39" s="87">
        <f t="shared" si="4"/>
        <v>4.486880292</v>
      </c>
      <c r="K39" s="87">
        <f t="shared" si="4"/>
        <v>1.411602788</v>
      </c>
      <c r="L39" s="87">
        <f t="shared" si="4"/>
        <v>2.57113365</v>
      </c>
      <c r="M39" s="87">
        <f t="shared" si="4"/>
        <v>6.604284475</v>
      </c>
      <c r="N39" s="87">
        <f t="shared" si="4"/>
        <v>2.722376806</v>
      </c>
      <c r="O39" s="87">
        <f t="shared" si="4"/>
        <v>2.722376806</v>
      </c>
      <c r="P39" s="87">
        <f t="shared" si="4"/>
        <v>0.6553870089</v>
      </c>
      <c r="Q39" s="87">
        <f t="shared" si="4"/>
        <v>3.276935045</v>
      </c>
      <c r="R39" s="87">
        <f t="shared" si="4"/>
        <v>2.722376806</v>
      </c>
      <c r="S39" s="87">
        <f t="shared" si="4"/>
        <v>0.6553870089</v>
      </c>
      <c r="T39" s="87">
        <f t="shared" si="4"/>
        <v>4.436465907</v>
      </c>
      <c r="U39" s="87">
        <f t="shared" si="4"/>
        <v>3.276935045</v>
      </c>
      <c r="V39" s="87">
        <f t="shared" si="4"/>
        <v>6.453041319</v>
      </c>
      <c r="W39" s="87">
        <f t="shared" si="4"/>
        <v>3.428178201</v>
      </c>
      <c r="X39" s="87">
        <f t="shared" si="4"/>
        <v>5.091852916</v>
      </c>
      <c r="Y39" s="87">
        <f t="shared" si="4"/>
        <v>5.595996769</v>
      </c>
      <c r="Z39" s="87">
        <f t="shared" si="4"/>
        <v>1.411602788</v>
      </c>
      <c r="AA39" s="88">
        <f t="shared" si="4"/>
        <v>5.545582383</v>
      </c>
      <c r="AB39" s="88">
        <f t="shared" si="4"/>
        <v>1.512431559</v>
      </c>
      <c r="AC39" s="89">
        <f t="shared" si="4"/>
        <v>1.411602788</v>
      </c>
    </row>
    <row r="40" ht="12.75" customHeight="1">
      <c r="A40" s="65" t="s">
        <v>40</v>
      </c>
      <c r="B40" s="87">
        <f t="shared" ref="B40:AC40" si="5">B11*$AE$11/100</f>
        <v>12.1186608</v>
      </c>
      <c r="C40" s="87">
        <f t="shared" si="5"/>
        <v>6.653382401</v>
      </c>
      <c r="D40" s="87">
        <f t="shared" si="5"/>
        <v>2.851449601</v>
      </c>
      <c r="E40" s="87">
        <f t="shared" si="5"/>
        <v>6.296951201</v>
      </c>
      <c r="F40" s="87">
        <f t="shared" si="5"/>
        <v>8.197917602</v>
      </c>
      <c r="G40" s="87">
        <f t="shared" si="5"/>
        <v>8.791969602</v>
      </c>
      <c r="H40" s="87">
        <f t="shared" si="5"/>
        <v>0.9504832002</v>
      </c>
      <c r="I40" s="87">
        <f t="shared" si="5"/>
        <v>3.564312001</v>
      </c>
      <c r="J40" s="87">
        <f t="shared" si="5"/>
        <v>6.891003201</v>
      </c>
      <c r="K40" s="87">
        <f t="shared" si="5"/>
        <v>4.395984801</v>
      </c>
      <c r="L40" s="87">
        <f t="shared" si="5"/>
        <v>3.920743201</v>
      </c>
      <c r="M40" s="87">
        <f t="shared" si="5"/>
        <v>10.4553152</v>
      </c>
      <c r="N40" s="87">
        <f t="shared" si="5"/>
        <v>5.465278401</v>
      </c>
      <c r="O40" s="87">
        <f t="shared" si="5"/>
        <v>6.059330401</v>
      </c>
      <c r="P40" s="87">
        <f t="shared" si="5"/>
        <v>1.5445352</v>
      </c>
      <c r="Q40" s="87">
        <f t="shared" si="5"/>
        <v>4.395984801</v>
      </c>
      <c r="R40" s="87">
        <f t="shared" si="5"/>
        <v>5.465278401</v>
      </c>
      <c r="S40" s="87">
        <f t="shared" si="5"/>
        <v>2.732639201</v>
      </c>
      <c r="T40" s="87">
        <f t="shared" si="5"/>
        <v>9.148400802</v>
      </c>
      <c r="U40" s="87">
        <f t="shared" si="5"/>
        <v>1.4257248</v>
      </c>
      <c r="V40" s="87">
        <f t="shared" si="5"/>
        <v>13.7820064</v>
      </c>
      <c r="W40" s="87">
        <f t="shared" si="5"/>
        <v>6.772192801</v>
      </c>
      <c r="X40" s="87">
        <f t="shared" si="5"/>
        <v>6.178140801</v>
      </c>
      <c r="Y40" s="87">
        <f t="shared" si="5"/>
        <v>13.663196</v>
      </c>
      <c r="Z40" s="87">
        <f t="shared" si="5"/>
        <v>2.732639201</v>
      </c>
      <c r="AA40" s="88">
        <f t="shared" si="5"/>
        <v>7.960296802</v>
      </c>
      <c r="AB40" s="88">
        <f t="shared" si="5"/>
        <v>2.970260001</v>
      </c>
      <c r="AC40" s="89">
        <f t="shared" si="5"/>
        <v>2.1385872</v>
      </c>
    </row>
    <row r="41" ht="12.75" customHeight="1">
      <c r="A41" s="65" t="s">
        <v>41</v>
      </c>
      <c r="B41" s="87">
        <f t="shared" ref="B41:AC41" si="6">B12*$AE$12/100</f>
        <v>10.75415133</v>
      </c>
      <c r="C41" s="87">
        <f t="shared" si="6"/>
        <v>5.784429884</v>
      </c>
      <c r="D41" s="87">
        <f t="shared" si="6"/>
        <v>4.725308919</v>
      </c>
      <c r="E41" s="87">
        <f t="shared" si="6"/>
        <v>6.436196631</v>
      </c>
      <c r="F41" s="87">
        <f t="shared" si="6"/>
        <v>4.317954702</v>
      </c>
      <c r="G41" s="87">
        <f t="shared" si="6"/>
        <v>10.34679712</v>
      </c>
      <c r="H41" s="87">
        <f t="shared" si="6"/>
        <v>1.059120965</v>
      </c>
      <c r="I41" s="87">
        <f t="shared" si="6"/>
        <v>3.747658798</v>
      </c>
      <c r="J41" s="87">
        <f t="shared" si="6"/>
        <v>8.635909404</v>
      </c>
      <c r="K41" s="87">
        <f t="shared" si="6"/>
        <v>2.281183616</v>
      </c>
      <c r="L41" s="87">
        <f t="shared" si="6"/>
        <v>0</v>
      </c>
      <c r="M41" s="87">
        <f t="shared" si="6"/>
        <v>7.658259283</v>
      </c>
      <c r="N41" s="87">
        <f t="shared" si="6"/>
        <v>1.059120965</v>
      </c>
      <c r="O41" s="87">
        <f t="shared" si="6"/>
        <v>3.829129641</v>
      </c>
      <c r="P41" s="87">
        <f t="shared" si="6"/>
        <v>4.236483858</v>
      </c>
      <c r="Q41" s="87">
        <f t="shared" si="6"/>
        <v>3.177362894</v>
      </c>
      <c r="R41" s="87">
        <f t="shared" si="6"/>
        <v>4.073542172</v>
      </c>
      <c r="S41" s="87">
        <f t="shared" si="6"/>
        <v>3.09589205</v>
      </c>
      <c r="T41" s="87">
        <f t="shared" si="6"/>
        <v>5.621488197</v>
      </c>
      <c r="U41" s="87">
        <f t="shared" si="6"/>
        <v>0</v>
      </c>
      <c r="V41" s="87">
        <f t="shared" si="6"/>
        <v>9.124734464</v>
      </c>
      <c r="W41" s="87">
        <f t="shared" si="6"/>
        <v>4.073542172</v>
      </c>
      <c r="X41" s="87">
        <f t="shared" si="6"/>
        <v>10.02091374</v>
      </c>
      <c r="Y41" s="87">
        <f t="shared" si="6"/>
        <v>8.55443856</v>
      </c>
      <c r="Z41" s="87">
        <f t="shared" si="6"/>
        <v>2.688537833</v>
      </c>
      <c r="AA41" s="88">
        <f t="shared" si="6"/>
        <v>7.739730126</v>
      </c>
      <c r="AB41" s="88">
        <f t="shared" si="6"/>
        <v>1.629416869</v>
      </c>
      <c r="AC41" s="89">
        <f t="shared" si="6"/>
        <v>1.955300242</v>
      </c>
    </row>
    <row r="42" ht="12.75" customHeight="1">
      <c r="A42" s="65" t="s">
        <v>42</v>
      </c>
      <c r="B42" s="87">
        <f t="shared" ref="B42:AC42" si="7">B13*$AE$13/100</f>
        <v>8.765401071</v>
      </c>
      <c r="C42" s="87">
        <f t="shared" si="7"/>
        <v>5.816294169</v>
      </c>
      <c r="D42" s="87">
        <f t="shared" si="7"/>
        <v>6.062053077</v>
      </c>
      <c r="E42" s="87">
        <f t="shared" si="7"/>
        <v>8.110043982</v>
      </c>
      <c r="F42" s="87">
        <f t="shared" si="7"/>
        <v>6.062053077</v>
      </c>
      <c r="G42" s="87">
        <f t="shared" si="7"/>
        <v>8.519642163</v>
      </c>
      <c r="H42" s="87">
        <f t="shared" si="7"/>
        <v>1.884151632</v>
      </c>
      <c r="I42" s="87">
        <f t="shared" si="7"/>
        <v>3.932142537</v>
      </c>
      <c r="J42" s="87">
        <f t="shared" si="7"/>
        <v>8.519642163</v>
      </c>
      <c r="K42" s="87">
        <f t="shared" si="7"/>
        <v>3.522544356</v>
      </c>
      <c r="L42" s="87">
        <f t="shared" si="7"/>
        <v>4.751338898</v>
      </c>
      <c r="M42" s="87">
        <f t="shared" si="7"/>
        <v>12.69754361</v>
      </c>
      <c r="N42" s="87">
        <f t="shared" si="7"/>
        <v>4.669419262</v>
      </c>
      <c r="O42" s="87">
        <f t="shared" si="7"/>
        <v>4.341740717</v>
      </c>
      <c r="P42" s="87">
        <f t="shared" si="7"/>
        <v>4.177901445</v>
      </c>
      <c r="Q42" s="87">
        <f t="shared" si="7"/>
        <v>5.57053526</v>
      </c>
      <c r="R42" s="87">
        <f t="shared" si="7"/>
        <v>4.587499626</v>
      </c>
      <c r="S42" s="87">
        <f t="shared" si="7"/>
        <v>4.014062173</v>
      </c>
      <c r="T42" s="87">
        <f t="shared" si="7"/>
        <v>7.208927984</v>
      </c>
      <c r="U42" s="87">
        <f t="shared" si="7"/>
        <v>4.669419262</v>
      </c>
      <c r="V42" s="87">
        <f t="shared" si="7"/>
        <v>12.04218652</v>
      </c>
      <c r="W42" s="87">
        <f t="shared" si="7"/>
        <v>5.488615624</v>
      </c>
      <c r="X42" s="87">
        <f t="shared" si="7"/>
        <v>10.23995452</v>
      </c>
      <c r="Y42" s="87">
        <f t="shared" si="7"/>
        <v>9.584597433</v>
      </c>
      <c r="Z42" s="87">
        <f t="shared" si="7"/>
        <v>2.949106902</v>
      </c>
      <c r="AA42" s="88">
        <f t="shared" si="7"/>
        <v>7.782365437</v>
      </c>
      <c r="AB42" s="88">
        <f t="shared" si="7"/>
        <v>2.949106902</v>
      </c>
      <c r="AC42" s="89">
        <f t="shared" si="7"/>
        <v>3.522544356</v>
      </c>
    </row>
    <row r="43" ht="12.75" customHeight="1">
      <c r="A43" s="65" t="s">
        <v>43</v>
      </c>
      <c r="B43" s="87">
        <f t="shared" ref="B43:AC43" si="8">B14*$AE$14/100</f>
        <v>5.78775095</v>
      </c>
      <c r="C43" s="87">
        <f t="shared" si="8"/>
        <v>2.577027795</v>
      </c>
      <c r="D43" s="87">
        <f t="shared" si="8"/>
        <v>3.421954941</v>
      </c>
      <c r="E43" s="87">
        <f t="shared" si="8"/>
        <v>3.210723155</v>
      </c>
      <c r="F43" s="87">
        <f t="shared" si="8"/>
        <v>3.337462227</v>
      </c>
      <c r="G43" s="87">
        <f t="shared" si="8"/>
        <v>2.914998654</v>
      </c>
      <c r="H43" s="87">
        <f t="shared" si="8"/>
        <v>4.604852946</v>
      </c>
      <c r="I43" s="87">
        <f t="shared" si="8"/>
        <v>2.154564222</v>
      </c>
      <c r="J43" s="87">
        <f t="shared" si="8"/>
        <v>5.027316519</v>
      </c>
      <c r="K43" s="87">
        <f t="shared" si="8"/>
        <v>1.774347007</v>
      </c>
      <c r="L43" s="87">
        <f t="shared" si="8"/>
        <v>3.464201299</v>
      </c>
      <c r="M43" s="87">
        <f t="shared" si="8"/>
        <v>5.78775095</v>
      </c>
      <c r="N43" s="87">
        <f t="shared" si="8"/>
        <v>2.070071508</v>
      </c>
      <c r="O43" s="87">
        <f t="shared" si="8"/>
        <v>2.577027795</v>
      </c>
      <c r="P43" s="87">
        <f t="shared" si="8"/>
        <v>1.309637076</v>
      </c>
      <c r="Q43" s="87">
        <f t="shared" si="8"/>
        <v>3.59094037</v>
      </c>
      <c r="R43" s="87">
        <f t="shared" si="8"/>
        <v>3.379708584</v>
      </c>
      <c r="S43" s="87">
        <f t="shared" si="8"/>
        <v>4.520360231</v>
      </c>
      <c r="T43" s="87">
        <f t="shared" si="8"/>
        <v>3.379708584</v>
      </c>
      <c r="U43" s="87">
        <f t="shared" si="8"/>
        <v>2.830505939</v>
      </c>
      <c r="V43" s="87">
        <f t="shared" si="8"/>
        <v>4.140143015</v>
      </c>
      <c r="W43" s="103">
        <f t="shared" si="8"/>
        <v>1.901086078</v>
      </c>
      <c r="X43" s="87">
        <f t="shared" si="8"/>
        <v>4.140143015</v>
      </c>
      <c r="Y43" s="87">
        <f t="shared" si="8"/>
        <v>4.478113874</v>
      </c>
      <c r="Z43" s="87">
        <f t="shared" si="8"/>
        <v>1.267390719</v>
      </c>
      <c r="AA43" s="88">
        <f t="shared" si="8"/>
        <v>5.914490022</v>
      </c>
      <c r="AB43" s="88">
        <f t="shared" si="8"/>
        <v>1.309637076</v>
      </c>
      <c r="AC43" s="89">
        <f t="shared" si="8"/>
        <v>0.6336953595</v>
      </c>
    </row>
    <row r="44" ht="12.75" customHeight="1">
      <c r="A44" s="65" t="s">
        <v>44</v>
      </c>
      <c r="B44" s="90">
        <f t="shared" ref="B44:AC44" si="9">B15*$AE$15/100</f>
        <v>2.084732071</v>
      </c>
      <c r="C44" s="90">
        <f t="shared" si="9"/>
        <v>0.9218203034</v>
      </c>
      <c r="D44" s="92">
        <f t="shared" si="9"/>
        <v>1.021093259</v>
      </c>
      <c r="E44" s="92">
        <f t="shared" si="9"/>
        <v>1.148729917</v>
      </c>
      <c r="F44" s="92">
        <f t="shared" si="9"/>
        <v>0.950184005</v>
      </c>
      <c r="G44" s="92">
        <f t="shared" si="9"/>
        <v>1.063638812</v>
      </c>
      <c r="H44" s="92">
        <f t="shared" si="9"/>
        <v>0.9927295575</v>
      </c>
      <c r="I44" s="92">
        <f t="shared" si="9"/>
        <v>0.7374562427</v>
      </c>
      <c r="J44" s="92">
        <f t="shared" si="9"/>
        <v>1.574185441</v>
      </c>
      <c r="K44" s="92">
        <f t="shared" si="9"/>
        <v>0.5163013459</v>
      </c>
      <c r="L44" s="92">
        <f t="shared" si="9"/>
        <v>0.7744520189</v>
      </c>
      <c r="M44" s="92">
        <f t="shared" si="9"/>
        <v>1.548904038</v>
      </c>
      <c r="N44" s="92">
        <f t="shared" si="9"/>
        <v>0.544984754</v>
      </c>
      <c r="O44" s="92">
        <f t="shared" si="9"/>
        <v>0.5593264581</v>
      </c>
      <c r="P44" s="92">
        <f t="shared" si="9"/>
        <v>0.4589345297</v>
      </c>
      <c r="Q44" s="92">
        <f t="shared" si="9"/>
        <v>0.7457686108</v>
      </c>
      <c r="R44" s="92">
        <f t="shared" si="9"/>
        <v>0.9322107635</v>
      </c>
      <c r="S44" s="92">
        <f t="shared" si="9"/>
        <v>1.276411661</v>
      </c>
      <c r="T44" s="92">
        <f t="shared" si="9"/>
        <v>1.362461885</v>
      </c>
      <c r="U44" s="44">
        <f t="shared" si="9"/>
        <v>0.6523651378</v>
      </c>
      <c r="V44" s="44">
        <f t="shared" si="9"/>
        <v>1.786913203</v>
      </c>
      <c r="W44" s="44">
        <f t="shared" si="9"/>
        <v>0.8083654968</v>
      </c>
      <c r="X44" s="44">
        <f t="shared" si="9"/>
        <v>1.957095413</v>
      </c>
      <c r="Y44" s="44">
        <f t="shared" si="9"/>
        <v>1.687640248</v>
      </c>
      <c r="Z44" s="44">
        <f t="shared" si="9"/>
        <v>0.2127277623</v>
      </c>
      <c r="AA44" s="104">
        <f t="shared" si="9"/>
        <v>1.673458397</v>
      </c>
      <c r="AB44" s="44">
        <f t="shared" si="9"/>
        <v>0.2552733148</v>
      </c>
      <c r="AC44" s="93">
        <f t="shared" si="9"/>
        <v>0.1843640607</v>
      </c>
    </row>
    <row r="45" ht="12.75" customHeight="1">
      <c r="A45" s="65" t="s">
        <v>45</v>
      </c>
      <c r="B45" s="87">
        <f t="shared" ref="B45:AC45" si="10">B16*$AE$16/100</f>
        <v>2.028992011</v>
      </c>
      <c r="C45" s="87">
        <f t="shared" si="10"/>
        <v>0.9330401221</v>
      </c>
      <c r="D45" s="87">
        <f t="shared" si="10"/>
        <v>1.125572211</v>
      </c>
      <c r="E45" s="87">
        <f t="shared" si="10"/>
        <v>1.273673817</v>
      </c>
      <c r="F45" s="87">
        <f t="shared" si="10"/>
        <v>0.9774706041</v>
      </c>
      <c r="G45" s="87">
        <f t="shared" si="10"/>
        <v>1.199623014</v>
      </c>
      <c r="H45" s="87">
        <f t="shared" si="10"/>
        <v>1.051521407</v>
      </c>
      <c r="I45" s="87">
        <f t="shared" si="10"/>
        <v>0.7997486761</v>
      </c>
      <c r="J45" s="87">
        <f t="shared" si="10"/>
        <v>1.540256709</v>
      </c>
      <c r="K45" s="87">
        <f t="shared" si="10"/>
        <v>0.44430482</v>
      </c>
      <c r="L45" s="87">
        <f t="shared" si="10"/>
        <v>0.6812673907</v>
      </c>
      <c r="M45" s="87">
        <f t="shared" si="10"/>
        <v>1.673548155</v>
      </c>
      <c r="N45" s="87">
        <f t="shared" si="10"/>
        <v>0.533165784</v>
      </c>
      <c r="O45" s="87">
        <f t="shared" si="10"/>
        <v>0.622026748</v>
      </c>
      <c r="P45" s="87">
        <f t="shared" si="10"/>
        <v>0.266582892</v>
      </c>
      <c r="Q45" s="87">
        <f t="shared" si="10"/>
        <v>0.7701283547</v>
      </c>
      <c r="R45" s="87">
        <f t="shared" si="10"/>
        <v>0.3850641774</v>
      </c>
      <c r="S45" s="87">
        <f t="shared" si="10"/>
        <v>0.9922807647</v>
      </c>
      <c r="T45" s="90">
        <f t="shared" si="10"/>
        <v>1.366548335</v>
      </c>
      <c r="U45" s="87">
        <f t="shared" si="10"/>
        <v>0.8886096401</v>
      </c>
      <c r="V45" s="103">
        <f t="shared" si="10"/>
        <v>1.925320887</v>
      </c>
      <c r="W45" s="87">
        <f t="shared" si="10"/>
        <v>0.7997486761</v>
      </c>
      <c r="X45" s="87">
        <f t="shared" si="10"/>
        <v>1.510636388</v>
      </c>
      <c r="Y45" s="87">
        <f t="shared" si="10"/>
        <v>1.880890405</v>
      </c>
      <c r="Z45" s="87">
        <f t="shared" si="10"/>
        <v>0.4294946594</v>
      </c>
      <c r="AA45" s="88">
        <f t="shared" si="10"/>
        <v>1.895700565</v>
      </c>
      <c r="AB45" s="88">
        <f t="shared" si="10"/>
        <v>0.6812673907</v>
      </c>
      <c r="AC45" s="89">
        <f t="shared" si="10"/>
        <v>0.1481016067</v>
      </c>
    </row>
    <row r="46" ht="12.75" customHeight="1">
      <c r="A46" s="65" t="s">
        <v>46</v>
      </c>
      <c r="B46" s="90">
        <f t="shared" ref="B46:AC46" si="11">B17*$AE$17/100</f>
        <v>13.5067193</v>
      </c>
      <c r="C46" s="87">
        <f t="shared" si="11"/>
        <v>6.162163779</v>
      </c>
      <c r="D46" s="87">
        <f t="shared" si="11"/>
        <v>11.04939712</v>
      </c>
      <c r="E46" s="87">
        <f t="shared" si="11"/>
        <v>0</v>
      </c>
      <c r="F46" s="87">
        <f t="shared" si="11"/>
        <v>8.393292044</v>
      </c>
      <c r="G46" s="87">
        <f t="shared" si="11"/>
        <v>7.330850013</v>
      </c>
      <c r="H46" s="87">
        <f t="shared" si="11"/>
        <v>10.3056877</v>
      </c>
      <c r="I46" s="87">
        <f t="shared" si="11"/>
        <v>4.037279718</v>
      </c>
      <c r="J46" s="87">
        <f t="shared" si="11"/>
        <v>17.53029351</v>
      </c>
      <c r="K46" s="87">
        <f t="shared" si="11"/>
        <v>3.08108189</v>
      </c>
      <c r="L46" s="87">
        <f t="shared" si="11"/>
        <v>8.074559435</v>
      </c>
      <c r="M46" s="87">
        <f t="shared" si="11"/>
        <v>9.774466685</v>
      </c>
      <c r="N46" s="87">
        <f t="shared" si="11"/>
        <v>5.099721748</v>
      </c>
      <c r="O46" s="87">
        <f t="shared" si="11"/>
        <v>4.143523921</v>
      </c>
      <c r="P46" s="87">
        <f t="shared" si="11"/>
        <v>4.037279718</v>
      </c>
      <c r="Q46" s="87">
        <f t="shared" si="11"/>
        <v>8.393292044</v>
      </c>
      <c r="R46" s="87">
        <f t="shared" si="11"/>
        <v>5.84343117</v>
      </c>
      <c r="S46" s="87">
        <f t="shared" si="11"/>
        <v>8.393292044</v>
      </c>
      <c r="T46" s="87">
        <f t="shared" si="11"/>
        <v>10.3056877</v>
      </c>
      <c r="U46" s="87">
        <f t="shared" si="11"/>
        <v>6.693384795</v>
      </c>
      <c r="V46" s="87">
        <f t="shared" si="11"/>
        <v>15.08667684</v>
      </c>
      <c r="W46" s="87">
        <f t="shared" si="11"/>
        <v>2.443616671</v>
      </c>
      <c r="X46" s="87">
        <f t="shared" si="11"/>
        <v>9.774466685</v>
      </c>
      <c r="Y46" s="87">
        <f t="shared" si="11"/>
        <v>10.51817611</v>
      </c>
      <c r="Z46" s="87">
        <f t="shared" si="11"/>
        <v>3.08108189</v>
      </c>
      <c r="AA46" s="88">
        <f t="shared" si="11"/>
        <v>11.89935075</v>
      </c>
      <c r="AB46" s="88">
        <f t="shared" si="11"/>
        <v>2.124884062</v>
      </c>
      <c r="AC46" s="89">
        <f t="shared" si="11"/>
        <v>1.593663046</v>
      </c>
    </row>
    <row r="47" ht="12.75" customHeight="1">
      <c r="A47" s="65" t="s">
        <v>47</v>
      </c>
      <c r="B47" s="90">
        <f t="shared" ref="B47:AC47" si="12">B18*$AE$18/100</f>
        <v>2.241134608</v>
      </c>
      <c r="C47" s="90">
        <f t="shared" si="12"/>
        <v>0.9580823385</v>
      </c>
      <c r="D47" s="90">
        <f t="shared" si="12"/>
        <v>1.249685127</v>
      </c>
      <c r="E47" s="90">
        <f t="shared" si="12"/>
        <v>1.060143314</v>
      </c>
      <c r="F47" s="90">
        <f t="shared" si="12"/>
        <v>1.205944709</v>
      </c>
      <c r="G47" s="90">
        <f t="shared" si="12"/>
        <v>1.468387218</v>
      </c>
      <c r="H47" s="90">
        <f t="shared" si="12"/>
        <v>1.060143314</v>
      </c>
      <c r="I47" s="90">
        <f t="shared" si="12"/>
        <v>0.768540526</v>
      </c>
      <c r="J47" s="90">
        <f t="shared" si="12"/>
        <v>1.395486521</v>
      </c>
      <c r="K47" s="90">
        <f t="shared" si="12"/>
        <v>0.3602966221</v>
      </c>
      <c r="L47" s="90">
        <f t="shared" si="12"/>
        <v>0.6081589923</v>
      </c>
      <c r="M47" s="90">
        <f t="shared" si="12"/>
        <v>1.497547497</v>
      </c>
      <c r="N47" s="90">
        <f t="shared" si="12"/>
        <v>0.5498384346</v>
      </c>
      <c r="O47" s="90">
        <f t="shared" si="12"/>
        <v>0.6373192712</v>
      </c>
      <c r="P47" s="90">
        <f t="shared" si="12"/>
        <v>0.6227391317</v>
      </c>
      <c r="Q47" s="90">
        <f t="shared" si="12"/>
        <v>1.060143314</v>
      </c>
      <c r="R47" s="90">
        <f t="shared" si="12"/>
        <v>0.8560213625</v>
      </c>
      <c r="S47" s="90">
        <f t="shared" si="12"/>
        <v>1.337165964</v>
      </c>
      <c r="T47" s="90">
        <f t="shared" si="12"/>
        <v>1.308005685</v>
      </c>
      <c r="U47" s="87">
        <f t="shared" si="12"/>
        <v>0.5755318194</v>
      </c>
      <c r="V47" s="87">
        <f t="shared" si="12"/>
        <v>1.836220567</v>
      </c>
      <c r="W47" s="87">
        <f t="shared" si="12"/>
        <v>0.959219699</v>
      </c>
      <c r="X47" s="87">
        <f t="shared" si="12"/>
        <v>1.836220567</v>
      </c>
      <c r="Y47" s="87">
        <f t="shared" si="12"/>
        <v>1.754001735</v>
      </c>
      <c r="Z47" s="87">
        <f t="shared" si="12"/>
        <v>0.2055470784</v>
      </c>
      <c r="AA47" s="88">
        <f t="shared" si="12"/>
        <v>1.877329982</v>
      </c>
      <c r="AB47" s="88">
        <f t="shared" si="12"/>
        <v>0.2055470784</v>
      </c>
      <c r="AC47" s="89">
        <f t="shared" si="12"/>
        <v>0.04110941567</v>
      </c>
    </row>
    <row r="48" ht="12.75" customHeight="1">
      <c r="A48" s="65" t="s">
        <v>48</v>
      </c>
      <c r="B48" s="87">
        <f t="shared" ref="B48:AC48" si="13">B19*$AE$19/100</f>
        <v>3.93501481</v>
      </c>
      <c r="C48" s="87">
        <f t="shared" si="13"/>
        <v>1.37869132</v>
      </c>
      <c r="D48" s="87">
        <f t="shared" si="13"/>
        <v>1.895700565</v>
      </c>
      <c r="E48" s="87">
        <f t="shared" si="13"/>
        <v>1.752086886</v>
      </c>
      <c r="F48" s="87">
        <f t="shared" si="13"/>
        <v>1.752086886</v>
      </c>
      <c r="G48" s="87">
        <f t="shared" si="13"/>
        <v>2.699937169</v>
      </c>
      <c r="H48" s="87">
        <f t="shared" si="13"/>
        <v>1.03401849</v>
      </c>
      <c r="I48" s="87">
        <f t="shared" si="13"/>
        <v>1.608473207</v>
      </c>
      <c r="J48" s="87">
        <f t="shared" si="13"/>
        <v>1.665918679</v>
      </c>
      <c r="K48" s="87">
        <f t="shared" si="13"/>
        <v>0.9191275469</v>
      </c>
      <c r="L48" s="87">
        <f t="shared" si="13"/>
        <v>1.436136792</v>
      </c>
      <c r="M48" s="87">
        <f t="shared" si="13"/>
        <v>3.331837358</v>
      </c>
      <c r="N48" s="87">
        <f t="shared" si="13"/>
        <v>1.694641415</v>
      </c>
      <c r="O48" s="87">
        <f t="shared" si="13"/>
        <v>1.665918679</v>
      </c>
      <c r="P48" s="87">
        <f t="shared" si="13"/>
        <v>0.7755138677</v>
      </c>
      <c r="Q48" s="87">
        <f t="shared" si="13"/>
        <v>1.665918679</v>
      </c>
      <c r="R48" s="87">
        <f t="shared" si="13"/>
        <v>2.125482452</v>
      </c>
      <c r="S48" s="87">
        <f t="shared" si="13"/>
        <v>1.522305</v>
      </c>
      <c r="T48" s="87">
        <f t="shared" si="13"/>
        <v>2.786105377</v>
      </c>
      <c r="U48" s="87">
        <f t="shared" si="13"/>
        <v>1.608473207</v>
      </c>
      <c r="V48" s="87">
        <f t="shared" si="13"/>
        <v>3.475451037</v>
      </c>
      <c r="W48" s="87">
        <f t="shared" si="13"/>
        <v>1.86697783</v>
      </c>
      <c r="X48" s="87">
        <f t="shared" si="13"/>
        <v>2.326541603</v>
      </c>
      <c r="Y48" s="87">
        <f t="shared" si="13"/>
        <v>3.188223678</v>
      </c>
      <c r="Z48" s="87">
        <f t="shared" si="13"/>
        <v>0.8329593394</v>
      </c>
      <c r="AA48" s="88">
        <f t="shared" si="13"/>
        <v>2.699937169</v>
      </c>
      <c r="AB48" s="88">
        <f t="shared" si="13"/>
        <v>1.895700565</v>
      </c>
      <c r="AC48" s="89">
        <f t="shared" si="13"/>
        <v>1.321245849</v>
      </c>
    </row>
    <row r="49" ht="12.75" customHeight="1">
      <c r="A49" s="65" t="s">
        <v>49</v>
      </c>
      <c r="B49" s="87">
        <f t="shared" ref="B49:AC49" si="14">B20*$AE$20/100</f>
        <v>9.077820662</v>
      </c>
      <c r="C49" s="87">
        <f t="shared" si="14"/>
        <v>5.997845795</v>
      </c>
      <c r="D49" s="87">
        <f t="shared" si="14"/>
        <v>6.159949735</v>
      </c>
      <c r="E49" s="87">
        <f t="shared" si="14"/>
        <v>6.403105646</v>
      </c>
      <c r="F49" s="87">
        <f t="shared" si="14"/>
        <v>5.592585944</v>
      </c>
      <c r="G49" s="87">
        <f t="shared" si="14"/>
        <v>8.02414505</v>
      </c>
      <c r="H49" s="87">
        <f t="shared" si="14"/>
        <v>3.485234719</v>
      </c>
      <c r="I49" s="87">
        <f t="shared" si="14"/>
        <v>4.619962301</v>
      </c>
      <c r="J49" s="87">
        <f t="shared" si="14"/>
        <v>6.808365497</v>
      </c>
      <c r="K49" s="87">
        <f t="shared" si="14"/>
        <v>3.079974868</v>
      </c>
      <c r="L49" s="87">
        <f t="shared" si="14"/>
        <v>4.295754421</v>
      </c>
      <c r="M49" s="87">
        <f t="shared" si="14"/>
        <v>7.780989139</v>
      </c>
      <c r="N49" s="87">
        <f t="shared" si="14"/>
        <v>5.592585944</v>
      </c>
      <c r="O49" s="87">
        <f t="shared" si="14"/>
        <v>5.025222152</v>
      </c>
      <c r="P49" s="87">
        <f t="shared" si="14"/>
        <v>4.13365048</v>
      </c>
      <c r="Q49" s="87">
        <f t="shared" si="14"/>
        <v>6.322053676</v>
      </c>
      <c r="R49" s="87">
        <f t="shared" si="14"/>
        <v>5.349430033</v>
      </c>
      <c r="S49" s="87">
        <f t="shared" si="14"/>
        <v>7.132573378</v>
      </c>
      <c r="T49" s="87">
        <f t="shared" si="14"/>
        <v>8.02414505</v>
      </c>
      <c r="U49" s="87">
        <f t="shared" si="14"/>
        <v>4.619962301</v>
      </c>
      <c r="V49" s="87">
        <f t="shared" si="14"/>
        <v>10.69886007</v>
      </c>
      <c r="W49" s="87">
        <f t="shared" si="14"/>
        <v>5.916793825</v>
      </c>
      <c r="X49" s="87">
        <f t="shared" si="14"/>
        <v>9.969392335</v>
      </c>
      <c r="Y49" s="87">
        <f t="shared" si="14"/>
        <v>9.158872633</v>
      </c>
      <c r="Z49" s="87">
        <f t="shared" si="14"/>
        <v>3.485234719</v>
      </c>
      <c r="AA49" s="88">
        <f t="shared" si="14"/>
        <v>6.727313527</v>
      </c>
      <c r="AB49" s="88">
        <f t="shared" si="14"/>
        <v>4.538910331</v>
      </c>
      <c r="AC49" s="89">
        <f t="shared" si="14"/>
        <v>2.269455166</v>
      </c>
    </row>
    <row r="50" ht="12.75" customHeight="1">
      <c r="A50" s="65" t="s">
        <v>50</v>
      </c>
      <c r="B50" s="90">
        <f t="shared" ref="B50:AC50" si="15">B21*$AE$21/100</f>
        <v>24.04094905</v>
      </c>
      <c r="C50" s="90">
        <f t="shared" si="15"/>
        <v>13.61549903</v>
      </c>
      <c r="D50" s="90">
        <f t="shared" si="15"/>
        <v>16.35903851</v>
      </c>
      <c r="E50" s="90">
        <f t="shared" si="15"/>
        <v>15.67315364</v>
      </c>
      <c r="F50" s="90">
        <f t="shared" si="15"/>
        <v>16.08468456</v>
      </c>
      <c r="G50" s="90">
        <f t="shared" si="15"/>
        <v>14.71291482</v>
      </c>
      <c r="H50" s="90">
        <f t="shared" si="15"/>
        <v>20.19999378</v>
      </c>
      <c r="I50" s="90">
        <f t="shared" si="15"/>
        <v>12.24372929</v>
      </c>
      <c r="J50" s="90">
        <f t="shared" si="15"/>
        <v>21.57176352</v>
      </c>
      <c r="K50" s="90">
        <f t="shared" si="15"/>
        <v>11.00913652</v>
      </c>
      <c r="L50" s="90">
        <f t="shared" si="15"/>
        <v>16.49621548</v>
      </c>
      <c r="M50" s="90">
        <f t="shared" si="15"/>
        <v>24.04094905</v>
      </c>
      <c r="N50" s="90">
        <f t="shared" si="15"/>
        <v>11.96937534</v>
      </c>
      <c r="O50" s="90">
        <f t="shared" si="15"/>
        <v>13.61549903</v>
      </c>
      <c r="P50" s="87">
        <f t="shared" si="15"/>
        <v>11.55814858</v>
      </c>
      <c r="Q50" s="87">
        <f t="shared" si="15"/>
        <v>14.90392843</v>
      </c>
      <c r="R50" s="87">
        <f t="shared" si="15"/>
        <v>14.44768573</v>
      </c>
      <c r="S50" s="87">
        <f t="shared" si="15"/>
        <v>21.44340723</v>
      </c>
      <c r="T50" s="87">
        <f t="shared" si="15"/>
        <v>17.94554648</v>
      </c>
      <c r="U50" s="87">
        <f t="shared" si="15"/>
        <v>10.94982497</v>
      </c>
      <c r="V50" s="87">
        <f t="shared" si="15"/>
        <v>23.57253987</v>
      </c>
      <c r="W50" s="87">
        <f t="shared" si="15"/>
        <v>11.25398678</v>
      </c>
      <c r="X50" s="87">
        <f t="shared" si="15"/>
        <v>21.89964994</v>
      </c>
      <c r="Y50" s="87">
        <f t="shared" si="15"/>
        <v>22.20381175</v>
      </c>
      <c r="Z50" s="87">
        <f t="shared" si="15"/>
        <v>10.49358226</v>
      </c>
      <c r="AA50" s="88">
        <f t="shared" si="15"/>
        <v>18.70595099</v>
      </c>
      <c r="AB50" s="88">
        <f t="shared" si="15"/>
        <v>7.604045119</v>
      </c>
      <c r="AC50" s="89">
        <f t="shared" si="15"/>
        <v>5.474912485</v>
      </c>
    </row>
    <row r="51" ht="12.75" customHeight="1">
      <c r="A51" s="65" t="s">
        <v>51</v>
      </c>
      <c r="B51" s="90">
        <f t="shared" ref="B51:AC51" si="16">B22*$AE$22/100</f>
        <v>0.9941357748</v>
      </c>
      <c r="C51" s="90">
        <f t="shared" si="16"/>
        <v>0.3803069742</v>
      </c>
      <c r="D51" s="90">
        <f t="shared" si="16"/>
        <v>0.4737157048</v>
      </c>
      <c r="E51" s="90">
        <f t="shared" si="16"/>
        <v>0.4870598091</v>
      </c>
      <c r="F51" s="90">
        <f t="shared" si="16"/>
        <v>0.4870598091</v>
      </c>
      <c r="G51" s="90">
        <f t="shared" si="16"/>
        <v>0.593812644</v>
      </c>
      <c r="H51" s="90">
        <f t="shared" si="16"/>
        <v>0.333602609</v>
      </c>
      <c r="I51" s="90">
        <f t="shared" si="16"/>
        <v>0.3669628699</v>
      </c>
      <c r="J51" s="87">
        <f t="shared" si="16"/>
        <v>0.6271729049</v>
      </c>
      <c r="K51" s="87">
        <f t="shared" si="16"/>
        <v>0.186817461</v>
      </c>
      <c r="L51" s="87">
        <f t="shared" si="16"/>
        <v>0.3202585046</v>
      </c>
      <c r="M51" s="87">
        <f t="shared" si="16"/>
        <v>0.6271729049</v>
      </c>
      <c r="N51" s="87">
        <f t="shared" si="16"/>
        <v>0.2201777219</v>
      </c>
      <c r="O51" s="87">
        <f t="shared" si="16"/>
        <v>0.2068336176</v>
      </c>
      <c r="P51" s="87">
        <f t="shared" si="16"/>
        <v>0.1267689914</v>
      </c>
      <c r="Q51" s="87">
        <f t="shared" si="16"/>
        <v>0.333602609</v>
      </c>
      <c r="R51" s="87">
        <f t="shared" si="16"/>
        <v>0.2535379828</v>
      </c>
      <c r="S51" s="87">
        <f t="shared" si="16"/>
        <v>0.4536995482</v>
      </c>
      <c r="T51" s="87">
        <f t="shared" si="16"/>
        <v>0.5404362266</v>
      </c>
      <c r="U51" s="87">
        <f t="shared" si="16"/>
        <v>0.3002423481</v>
      </c>
      <c r="V51" s="87">
        <f t="shared" si="16"/>
        <v>0.780630105</v>
      </c>
      <c r="W51" s="87">
        <f t="shared" si="16"/>
        <v>0.3469467133</v>
      </c>
      <c r="X51" s="87">
        <f t="shared" si="16"/>
        <v>0.854022679</v>
      </c>
      <c r="Y51" s="87">
        <f t="shared" si="16"/>
        <v>0.7205816354</v>
      </c>
      <c r="Z51" s="87">
        <f t="shared" si="16"/>
        <v>0.1601292523</v>
      </c>
      <c r="AA51" s="88">
        <f t="shared" si="16"/>
        <v>0.7472698441</v>
      </c>
      <c r="AB51" s="88">
        <f t="shared" si="16"/>
        <v>0.1334410436</v>
      </c>
      <c r="AC51" s="89">
        <f t="shared" si="16"/>
        <v>0</v>
      </c>
    </row>
    <row r="52" ht="12.75" customHeight="1">
      <c r="A52" s="65" t="s">
        <v>52</v>
      </c>
      <c r="B52" s="87">
        <f t="shared" ref="B52:AC52" si="17">B23*$AE$23/100</f>
        <v>1.742512641</v>
      </c>
      <c r="C52" s="87">
        <f t="shared" si="17"/>
        <v>0.7104089998</v>
      </c>
      <c r="D52" s="87">
        <f t="shared" si="17"/>
        <v>0.7104089998</v>
      </c>
      <c r="E52" s="87">
        <f t="shared" si="17"/>
        <v>0.7104089998</v>
      </c>
      <c r="F52" s="87">
        <f t="shared" si="17"/>
        <v>0.7774287168</v>
      </c>
      <c r="G52" s="87">
        <f t="shared" si="17"/>
        <v>0.8846602639</v>
      </c>
      <c r="H52" s="87">
        <f t="shared" si="17"/>
        <v>0.5093498489</v>
      </c>
      <c r="I52" s="87">
        <f t="shared" si="17"/>
        <v>0.1742512641</v>
      </c>
      <c r="J52" s="87">
        <f t="shared" si="17"/>
        <v>1.018699698</v>
      </c>
      <c r="K52" s="87">
        <f t="shared" si="17"/>
        <v>0.375310415</v>
      </c>
      <c r="L52" s="87">
        <f t="shared" si="17"/>
        <v>0.5897735093</v>
      </c>
      <c r="M52" s="87">
        <f t="shared" si="17"/>
        <v>1.219758849</v>
      </c>
      <c r="N52" s="87">
        <f t="shared" si="17"/>
        <v>0.2412709811</v>
      </c>
      <c r="O52" s="87">
        <f t="shared" si="17"/>
        <v>0.2814828112</v>
      </c>
      <c r="P52" s="87">
        <f t="shared" si="17"/>
        <v>0.08042366035</v>
      </c>
      <c r="Q52" s="87">
        <f t="shared" si="17"/>
        <v>0.3887143584</v>
      </c>
      <c r="R52" s="87">
        <f t="shared" si="17"/>
        <v>0.3619064716</v>
      </c>
      <c r="S52" s="87">
        <f t="shared" si="17"/>
        <v>0.2412709811</v>
      </c>
      <c r="T52" s="90">
        <f t="shared" si="17"/>
        <v>0.8565253867</v>
      </c>
      <c r="U52" s="87">
        <f t="shared" si="17"/>
        <v>0.1742512641</v>
      </c>
      <c r="V52" s="87">
        <f t="shared" si="17"/>
        <v>1.367202226</v>
      </c>
      <c r="W52" s="87">
        <f t="shared" si="17"/>
        <v>0.6567932262</v>
      </c>
      <c r="X52" s="87">
        <f t="shared" si="17"/>
        <v>1.045507585</v>
      </c>
      <c r="Y52" s="87">
        <f t="shared" si="17"/>
        <v>1.528049547</v>
      </c>
      <c r="Z52" s="87">
        <f t="shared" si="17"/>
        <v>0.4423301319</v>
      </c>
      <c r="AA52" s="88">
        <f t="shared" si="17"/>
        <v>0.991891811</v>
      </c>
      <c r="AB52" s="88">
        <f t="shared" si="17"/>
        <v>0.308290698</v>
      </c>
      <c r="AC52" s="89">
        <f t="shared" si="17"/>
        <v>0.2412709811</v>
      </c>
    </row>
    <row r="53" ht="13.5" customHeight="1">
      <c r="A53" s="76" t="s">
        <v>53</v>
      </c>
      <c r="B53" s="96">
        <f t="shared" ref="B53:AC53" si="18">B24*$AE$24/100</f>
        <v>9.84097777</v>
      </c>
      <c r="C53" s="96">
        <f t="shared" si="18"/>
        <v>4.325015708</v>
      </c>
      <c r="D53" s="96">
        <f t="shared" si="18"/>
        <v>5.578643449</v>
      </c>
      <c r="E53" s="96">
        <f t="shared" si="18"/>
        <v>4.763785417</v>
      </c>
      <c r="F53" s="96">
        <f t="shared" si="18"/>
        <v>5.390599288</v>
      </c>
      <c r="G53" s="96">
        <f t="shared" si="18"/>
        <v>6.518864255</v>
      </c>
      <c r="H53" s="96">
        <f t="shared" si="18"/>
        <v>4.763785417</v>
      </c>
      <c r="I53" s="96">
        <f t="shared" si="18"/>
        <v>3.510157676</v>
      </c>
      <c r="J53" s="96">
        <f t="shared" si="18"/>
        <v>6.20545732</v>
      </c>
      <c r="K53" s="96">
        <f t="shared" si="18"/>
        <v>1.755078838</v>
      </c>
      <c r="L53" s="96">
        <f t="shared" si="18"/>
        <v>2.820662418</v>
      </c>
      <c r="M53" s="96">
        <f t="shared" si="18"/>
        <v>6.644227029</v>
      </c>
      <c r="N53" s="96">
        <f t="shared" si="18"/>
        <v>2.56993687</v>
      </c>
      <c r="O53" s="96">
        <f t="shared" si="18"/>
        <v>2.946025192</v>
      </c>
      <c r="P53" s="96">
        <f t="shared" si="18"/>
        <v>2.883343805</v>
      </c>
      <c r="Q53" s="96">
        <f t="shared" si="18"/>
        <v>4.763785417</v>
      </c>
      <c r="R53" s="96">
        <f t="shared" si="18"/>
        <v>3.886245998</v>
      </c>
      <c r="S53" s="96">
        <f t="shared" si="18"/>
        <v>5.954731772</v>
      </c>
      <c r="T53" s="96">
        <f t="shared" si="18"/>
        <v>5.829368997</v>
      </c>
      <c r="U53" s="96">
        <f t="shared" si="18"/>
        <v>2.256529934</v>
      </c>
      <c r="V53" s="96">
        <f t="shared" si="18"/>
        <v>8.399305867</v>
      </c>
      <c r="W53" s="96">
        <f t="shared" si="18"/>
        <v>3.760883224</v>
      </c>
      <c r="X53" s="96">
        <f t="shared" si="18"/>
        <v>7.459085061</v>
      </c>
      <c r="Y53" s="96">
        <f t="shared" si="18"/>
        <v>8.524668641</v>
      </c>
      <c r="Z53" s="96">
        <f t="shared" si="18"/>
        <v>1.190946354</v>
      </c>
      <c r="AA53" s="97">
        <f t="shared" si="18"/>
        <v>8.023217545</v>
      </c>
      <c r="AB53" s="97">
        <f t="shared" si="18"/>
        <v>1.253627741</v>
      </c>
      <c r="AC53" s="98">
        <f t="shared" si="18"/>
        <v>0.940220806</v>
      </c>
    </row>
    <row r="54" ht="12.75" customHeight="1">
      <c r="A54" s="99" t="s">
        <v>70</v>
      </c>
      <c r="B54" s="15">
        <f t="shared" ref="B54:AC54" si="19">SUM(B36:B53)</f>
        <v>128.6543319</v>
      </c>
      <c r="C54" s="15">
        <f t="shared" si="19"/>
        <v>66.31773958</v>
      </c>
      <c r="D54" s="15">
        <f t="shared" si="19"/>
        <v>75.56294677</v>
      </c>
      <c r="E54" s="15">
        <f t="shared" si="19"/>
        <v>69.22726817</v>
      </c>
      <c r="F54" s="15">
        <f t="shared" si="19"/>
        <v>76.58437908</v>
      </c>
      <c r="G54" s="15">
        <f t="shared" si="19"/>
        <v>89.76856231</v>
      </c>
      <c r="H54" s="15">
        <f t="shared" si="19"/>
        <v>63.04390875</v>
      </c>
      <c r="I54" s="15">
        <f t="shared" si="19"/>
        <v>54.15465679</v>
      </c>
      <c r="J54" s="15">
        <f t="shared" si="19"/>
        <v>109.6585704</v>
      </c>
      <c r="K54" s="15">
        <f t="shared" si="19"/>
        <v>38.72060868</v>
      </c>
      <c r="L54" s="15">
        <f t="shared" si="19"/>
        <v>57.56847135</v>
      </c>
      <c r="M54" s="15">
        <f t="shared" si="19"/>
        <v>116.954169</v>
      </c>
      <c r="N54" s="15">
        <f t="shared" si="19"/>
        <v>49.94999573</v>
      </c>
      <c r="O54" s="15">
        <f t="shared" si="19"/>
        <v>55.84305162</v>
      </c>
      <c r="P54" s="15">
        <f t="shared" si="19"/>
        <v>41.65687637</v>
      </c>
      <c r="Q54" s="15">
        <f t="shared" si="19"/>
        <v>67.51267074</v>
      </c>
      <c r="R54" s="15">
        <f t="shared" si="19"/>
        <v>61.32540713</v>
      </c>
      <c r="S54" s="15">
        <f t="shared" si="19"/>
        <v>73.48175223</v>
      </c>
      <c r="T54" s="15">
        <f t="shared" si="19"/>
        <v>92.31355146</v>
      </c>
      <c r="U54" s="15">
        <f t="shared" si="19"/>
        <v>49.9293301</v>
      </c>
      <c r="V54" s="15">
        <f t="shared" si="19"/>
        <v>129.4921162</v>
      </c>
      <c r="W54" s="15">
        <f t="shared" si="19"/>
        <v>58.02695748</v>
      </c>
      <c r="X54" s="15">
        <f t="shared" si="19"/>
        <v>107.2668222</v>
      </c>
      <c r="Y54" s="15">
        <f t="shared" si="19"/>
        <v>117.0147204</v>
      </c>
      <c r="Z54" s="15">
        <f t="shared" si="19"/>
        <v>35.86670855</v>
      </c>
      <c r="AA54" s="15">
        <f t="shared" si="19"/>
        <v>107.9810011</v>
      </c>
      <c r="AB54" s="15">
        <f t="shared" si="19"/>
        <v>33.94635431</v>
      </c>
      <c r="AC54" s="15">
        <f t="shared" si="19"/>
        <v>25.42554528</v>
      </c>
    </row>
    <row r="55" ht="12.75" customHeight="1">
      <c r="A55" s="81" t="s">
        <v>67</v>
      </c>
    </row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