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<sst xmlns="http://schemas.openxmlformats.org/spreadsheetml/2006/main" count="57" uniqueCount="44">
  <si>
    <t>Source of Data:</t>
  </si>
  <si>
    <t>Water Survey Canada (WSC) strip charts Oct. 26 to Nov. 2, 1995</t>
  </si>
  <si>
    <t>Gauge:</t>
  </si>
  <si>
    <t>07DA001 Athabasca River below Fort McMurray (Water Survey Canada - WSC)</t>
  </si>
  <si>
    <t>Start of Ice:</t>
  </si>
  <si>
    <t>Nov. 2 (HYDAT 1998)</t>
  </si>
  <si>
    <t>Note:</t>
  </si>
  <si>
    <t xml:space="preserve">The corrections are the ones marked on the strip charts of WSC. </t>
  </si>
  <si>
    <t>The rows in red represent a change in the pen direction.</t>
  </si>
  <si>
    <t>Battery failure on Nov. 2. Lost record from Nov. 2 to Dec. 5 (WSC strip charts).</t>
  </si>
  <si>
    <t>The fisrt reliable water level after this period is Dec. 6 at 13:10 (WSC winter survey).</t>
  </si>
  <si>
    <t>Elevation (m) =</t>
  </si>
  <si>
    <t>Pen correction (P/C) =</t>
  </si>
  <si>
    <t>over 69 days (Aug. 21 at noon to Oct. 29 at 10:45)</t>
  </si>
  <si>
    <t>Time correction (T/C) =</t>
  </si>
  <si>
    <t>Reverse correction (R/C) =</t>
  </si>
  <si>
    <t>from Oct. 26 to Oct. 29 at 10:45</t>
  </si>
  <si>
    <t>Gauge correction (G/C)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</si>
  <si>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</si>
  <si>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</si>
  <si>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</si>
  <si>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</si>
  <si>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</si>
  <si>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</si>
  <si>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</si>
  <si>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</si>
  <si>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</si>
  <si>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</si>
  <si>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</si>
  <si>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</si>
  <si>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</si>
  <si>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</si>
  <si>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</si>
  <si>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</si>
  <si>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Oct. 26 at 10:37 to Nov. 2 at 10:37</t>
  </si>
  <si>
    <t>Maximum Freeze-up Level:</t>
  </si>
  <si>
    <t>on Dec. 6 at 13:10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</si>
  <si>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</si>
  <si>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</si>
  <si>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</si>
  <si>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</si>
  <si>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Nov. 2 at 10:37 since the water level is missing throughout freeze-up. </t>
  </si>
  <si>
    <t>The maximum freeze-up level was taking as the first reliable stage after freeze-up on Nov. 17 at 15:23</t>
  </si>
  <si>
    <t>(WSC winter survey).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</si>
</sst>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Data!$I$18:$I$164</c:f>
            </c:numRef>
          </c:xVal>
          <c:yVal>
            <c:numRef>
              <c:f>Data!$D$18:$D$164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122873"/>
        <c:axId val="1765326618"/>
      </c:scatterChart>
      <c:valAx>
        <c:axId val="3741228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65326618"/>
      </c:valAx>
      <c:valAx>
        <c:axId val="176532661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74122873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9525</xdr:colOff>
      <xdr:row>2</xdr:row>
      <xdr:rowOff>0</xdr:rowOff>
    </xdr:from>
    <xdr:ext cx="3733800" cy="32480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3" width="14.14"/>
    <col customWidth="1" min="4" max="4" width="18.43"/>
    <col customWidth="1" min="5" max="5" width="22.57"/>
    <col customWidth="1" min="6" max="6" width="8.0"/>
    <col customWidth="1" min="7" max="7" width="8.86"/>
    <col customWidth="1" min="8" max="8" width="16.14"/>
    <col customWidth="1" min="9" max="9" width="20.29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4" t="s">
        <v>9</v>
      </c>
      <c r="C6" s="4"/>
    </row>
    <row r="7" ht="12.75" customHeight="1">
      <c r="A7" s="1"/>
      <c r="B7" s="4" t="s">
        <v>10</v>
      </c>
      <c r="C7" s="3"/>
    </row>
    <row r="8" ht="12.75" customHeight="1">
      <c r="A8" s="1"/>
      <c r="B8" s="4"/>
      <c r="C8" s="3"/>
    </row>
    <row r="9" ht="12.75" customHeight="1">
      <c r="D9" s="5" t="s">
        <v>11</v>
      </c>
      <c r="E9" s="6">
        <v>235.821</v>
      </c>
    </row>
    <row r="10" ht="12.75" customHeight="1">
      <c r="D10" s="5" t="s">
        <v>12</v>
      </c>
      <c r="E10" s="6">
        <v>0.073</v>
      </c>
      <c r="F10" s="7" t="s">
        <v>13</v>
      </c>
    </row>
    <row r="11" ht="12.75" customHeight="1">
      <c r="D11" s="5" t="s">
        <v>14</v>
      </c>
      <c r="E11" s="8">
        <v>0.024305555555555556</v>
      </c>
      <c r="F11" s="7" t="s">
        <v>13</v>
      </c>
    </row>
    <row r="12" ht="12.75" customHeight="1">
      <c r="D12" s="5" t="s">
        <v>15</v>
      </c>
      <c r="E12" s="6">
        <v>-0.002</v>
      </c>
      <c r="F12" s="7" t="s">
        <v>16</v>
      </c>
    </row>
    <row r="13" ht="12.75" customHeight="1">
      <c r="D13" s="5" t="s">
        <v>17</v>
      </c>
      <c r="E13" s="6">
        <v>0.007</v>
      </c>
      <c r="F13" s="7" t="s">
        <v>18</v>
      </c>
    </row>
    <row r="14" ht="12.75" customHeight="1"/>
    <row r="15" ht="13.5" customHeight="1"/>
    <row r="16" ht="12.75" customHeight="1">
      <c r="A16" s="9" t="s">
        <v>19</v>
      </c>
      <c r="B16" s="9" t="s">
        <v>20</v>
      </c>
      <c r="C16" s="9" t="s">
        <v>20</v>
      </c>
      <c r="D16" s="10" t="s">
        <v>21</v>
      </c>
      <c r="E16" s="10" t="s">
        <v>22</v>
      </c>
      <c r="F16" s="9" t="s">
        <v>23</v>
      </c>
      <c r="G16" s="9" t="s">
        <v>24</v>
      </c>
      <c r="H16" s="9" t="s">
        <v>25</v>
      </c>
      <c r="I16" s="10" t="s">
        <v>26</v>
      </c>
    </row>
    <row r="17" ht="12.75" customHeight="1">
      <c r="A17" s="11" t="s">
        <v>27</v>
      </c>
      <c r="B17" s="11" t="s">
        <v>28</v>
      </c>
      <c r="C17" s="11" t="s">
        <v>29</v>
      </c>
      <c r="D17" s="12" t="s">
        <v>28</v>
      </c>
      <c r="E17" s="12" t="s">
        <v>28</v>
      </c>
      <c r="F17" s="11" t="s">
        <v>30</v>
      </c>
      <c r="G17" s="13"/>
      <c r="H17" s="11" t="s">
        <v>30</v>
      </c>
      <c r="I17" s="14" t="s">
        <v>31</v>
      </c>
    </row>
    <row r="18" ht="12.75" customHeight="1">
      <c r="A18" s="15">
        <v>26.0</v>
      </c>
      <c r="B18" s="15">
        <v>1.6885</v>
      </c>
      <c r="C18" s="16">
        <f t="shared" ref="C18:C38" si="1">((65.5+F18/1440)*0.073)/69</f>
        <v>0.06929710145</v>
      </c>
      <c r="D18" s="16">
        <f t="shared" ref="D18:D38" si="2">B18+$E$13+C18+$E$12</f>
        <v>1.762797101</v>
      </c>
      <c r="E18" s="16">
        <f t="shared" ref="E18:E164" si="3">D18+$E$9</f>
        <v>237.5837971</v>
      </c>
      <c r="F18" s="17">
        <f t="shared" ref="F18:F38" si="4">(A18-26)*1440</f>
        <v>0</v>
      </c>
      <c r="G18" s="17">
        <f t="shared" ref="G18:G164" si="5">F18/60</f>
        <v>0</v>
      </c>
      <c r="H18" s="18">
        <f t="shared" ref="H18:H38" si="6">((65.5+(F18/1440))*35/69)</f>
        <v>33.22463768</v>
      </c>
      <c r="I18" s="19">
        <f t="shared" ref="I18:I38" si="7">34973+(26*0.999999936)-1+G18*0.0416666+(H18/60)*0.0416666</f>
        <v>34998.02307</v>
      </c>
    </row>
    <row r="19" ht="12.75" customHeight="1">
      <c r="A19" s="15">
        <v>26.1666666</v>
      </c>
      <c r="B19" s="15">
        <v>1.6885</v>
      </c>
      <c r="C19" s="16">
        <f t="shared" si="1"/>
        <v>0.06947342988</v>
      </c>
      <c r="D19" s="16">
        <f t="shared" si="2"/>
        <v>1.76297343</v>
      </c>
      <c r="E19" s="16">
        <f t="shared" si="3"/>
        <v>237.5839734</v>
      </c>
      <c r="F19" s="17">
        <f t="shared" si="4"/>
        <v>239.999904</v>
      </c>
      <c r="G19" s="17">
        <f t="shared" si="5"/>
        <v>3.9999984</v>
      </c>
      <c r="H19" s="18">
        <f t="shared" si="6"/>
        <v>33.30917871</v>
      </c>
      <c r="I19" s="19">
        <f t="shared" si="7"/>
        <v>34998.1898</v>
      </c>
    </row>
    <row r="20" ht="12.75" customHeight="1">
      <c r="A20" s="15">
        <v>26.17</v>
      </c>
      <c r="B20" s="15">
        <v>1.6905</v>
      </c>
      <c r="C20" s="16">
        <f t="shared" si="1"/>
        <v>0.06947695652</v>
      </c>
      <c r="D20" s="16">
        <f t="shared" si="2"/>
        <v>1.764976957</v>
      </c>
      <c r="E20" s="16">
        <f t="shared" si="3"/>
        <v>237.585977</v>
      </c>
      <c r="F20" s="17">
        <f t="shared" si="4"/>
        <v>244.8</v>
      </c>
      <c r="G20" s="17">
        <f t="shared" si="5"/>
        <v>4.08</v>
      </c>
      <c r="H20" s="18">
        <f t="shared" si="6"/>
        <v>33.31086957</v>
      </c>
      <c r="I20" s="19">
        <f t="shared" si="7"/>
        <v>34998.19313</v>
      </c>
    </row>
    <row r="21" ht="12.75" customHeight="1">
      <c r="A21" s="15">
        <v>26.5</v>
      </c>
      <c r="B21" s="15">
        <v>1.6905</v>
      </c>
      <c r="C21" s="16">
        <f t="shared" si="1"/>
        <v>0.06982608696</v>
      </c>
      <c r="D21" s="16">
        <f t="shared" si="2"/>
        <v>1.765326087</v>
      </c>
      <c r="E21" s="16">
        <f t="shared" si="3"/>
        <v>237.5863261</v>
      </c>
      <c r="F21" s="17">
        <f t="shared" si="4"/>
        <v>720</v>
      </c>
      <c r="G21" s="17">
        <f t="shared" si="5"/>
        <v>12</v>
      </c>
      <c r="H21" s="18">
        <f t="shared" si="6"/>
        <v>33.47826087</v>
      </c>
      <c r="I21" s="19">
        <f t="shared" si="7"/>
        <v>34998.52325</v>
      </c>
    </row>
    <row r="22" ht="12.75" customHeight="1">
      <c r="A22" s="15">
        <v>26.6875</v>
      </c>
      <c r="B22" s="15">
        <v>1.689</v>
      </c>
      <c r="C22" s="16">
        <f t="shared" si="1"/>
        <v>0.07002445652</v>
      </c>
      <c r="D22" s="16">
        <f t="shared" si="2"/>
        <v>1.764024457</v>
      </c>
      <c r="E22" s="16">
        <f t="shared" si="3"/>
        <v>237.5850245</v>
      </c>
      <c r="F22" s="17">
        <f t="shared" si="4"/>
        <v>990</v>
      </c>
      <c r="G22" s="17">
        <f t="shared" si="5"/>
        <v>16.5</v>
      </c>
      <c r="H22" s="18">
        <f t="shared" si="6"/>
        <v>33.57336957</v>
      </c>
      <c r="I22" s="19">
        <f t="shared" si="7"/>
        <v>34998.71081</v>
      </c>
    </row>
    <row r="23" ht="12.75" customHeight="1">
      <c r="A23" s="15">
        <v>26.708333</v>
      </c>
      <c r="B23" s="15">
        <v>1.6875</v>
      </c>
      <c r="C23" s="16">
        <f t="shared" si="1"/>
        <v>0.07004649723</v>
      </c>
      <c r="D23" s="16">
        <f t="shared" si="2"/>
        <v>1.762546497</v>
      </c>
      <c r="E23" s="16">
        <f t="shared" si="3"/>
        <v>237.5835465</v>
      </c>
      <c r="F23" s="17">
        <f t="shared" si="4"/>
        <v>1019.99952</v>
      </c>
      <c r="G23" s="17">
        <f t="shared" si="5"/>
        <v>16.999992</v>
      </c>
      <c r="H23" s="18">
        <f t="shared" si="6"/>
        <v>33.58393703</v>
      </c>
      <c r="I23" s="19">
        <f t="shared" si="7"/>
        <v>34998.73165</v>
      </c>
    </row>
    <row r="24" ht="12.75" customHeight="1">
      <c r="A24" s="15">
        <v>26.8916666</v>
      </c>
      <c r="B24" s="15">
        <v>1.6875</v>
      </c>
      <c r="C24" s="16">
        <f t="shared" si="1"/>
        <v>0.07024045887</v>
      </c>
      <c r="D24" s="16">
        <f t="shared" si="2"/>
        <v>1.762740459</v>
      </c>
      <c r="E24" s="16">
        <f t="shared" si="3"/>
        <v>237.5837405</v>
      </c>
      <c r="F24" s="17">
        <f t="shared" si="4"/>
        <v>1283.999904</v>
      </c>
      <c r="G24" s="17">
        <f t="shared" si="5"/>
        <v>21.3999984</v>
      </c>
      <c r="H24" s="18">
        <f t="shared" si="6"/>
        <v>33.67693233</v>
      </c>
      <c r="I24" s="19">
        <f t="shared" si="7"/>
        <v>34998.91505</v>
      </c>
    </row>
    <row r="25" ht="12.75" customHeight="1">
      <c r="A25" s="15">
        <v>26.9</v>
      </c>
      <c r="B25" s="15">
        <v>1.691</v>
      </c>
      <c r="C25" s="16">
        <f t="shared" si="1"/>
        <v>0.07024927536</v>
      </c>
      <c r="D25" s="16">
        <f t="shared" si="2"/>
        <v>1.766249275</v>
      </c>
      <c r="E25" s="16">
        <f t="shared" si="3"/>
        <v>237.5872493</v>
      </c>
      <c r="F25" s="17">
        <f t="shared" si="4"/>
        <v>1296</v>
      </c>
      <c r="G25" s="17">
        <f t="shared" si="5"/>
        <v>21.6</v>
      </c>
      <c r="H25" s="18">
        <f t="shared" si="6"/>
        <v>33.68115942</v>
      </c>
      <c r="I25" s="19">
        <f t="shared" si="7"/>
        <v>34998.92339</v>
      </c>
    </row>
    <row r="26" ht="12.75" customHeight="1">
      <c r="A26" s="15">
        <v>27.3875</v>
      </c>
      <c r="B26" s="15">
        <v>1.691</v>
      </c>
      <c r="C26" s="16">
        <f t="shared" si="1"/>
        <v>0.07076503623</v>
      </c>
      <c r="D26" s="16">
        <f t="shared" si="2"/>
        <v>1.766765036</v>
      </c>
      <c r="E26" s="16">
        <f t="shared" si="3"/>
        <v>237.587765</v>
      </c>
      <c r="F26" s="17">
        <f t="shared" si="4"/>
        <v>1998</v>
      </c>
      <c r="G26" s="17">
        <f t="shared" si="5"/>
        <v>33.3</v>
      </c>
      <c r="H26" s="18">
        <f t="shared" si="6"/>
        <v>33.92844203</v>
      </c>
      <c r="I26" s="19">
        <f t="shared" si="7"/>
        <v>34999.41106</v>
      </c>
    </row>
    <row r="27" ht="12.75" customHeight="1">
      <c r="A27" s="15">
        <v>27.3958333</v>
      </c>
      <c r="B27" s="15">
        <v>1.681</v>
      </c>
      <c r="C27" s="16">
        <f t="shared" si="1"/>
        <v>0.07077385262</v>
      </c>
      <c r="D27" s="16">
        <f t="shared" si="2"/>
        <v>1.756773853</v>
      </c>
      <c r="E27" s="16">
        <f t="shared" si="3"/>
        <v>237.5777739</v>
      </c>
      <c r="F27" s="17">
        <f t="shared" si="4"/>
        <v>2009.999952</v>
      </c>
      <c r="G27" s="17">
        <f t="shared" si="5"/>
        <v>33.4999992</v>
      </c>
      <c r="H27" s="18">
        <f t="shared" si="6"/>
        <v>33.93266907</v>
      </c>
      <c r="I27" s="19">
        <f t="shared" si="7"/>
        <v>34999.41939</v>
      </c>
    </row>
    <row r="28" ht="12.75" customHeight="1">
      <c r="A28" s="15">
        <v>27.4125</v>
      </c>
      <c r="B28" s="15">
        <v>1.681</v>
      </c>
      <c r="C28" s="16">
        <f t="shared" si="1"/>
        <v>0.07079148551</v>
      </c>
      <c r="D28" s="16">
        <f t="shared" si="2"/>
        <v>1.756791486</v>
      </c>
      <c r="E28" s="16">
        <f t="shared" si="3"/>
        <v>237.5777915</v>
      </c>
      <c r="F28" s="17">
        <f t="shared" si="4"/>
        <v>2034</v>
      </c>
      <c r="G28" s="17">
        <f t="shared" si="5"/>
        <v>33.9</v>
      </c>
      <c r="H28" s="18">
        <f t="shared" si="6"/>
        <v>33.94112319</v>
      </c>
      <c r="I28" s="19">
        <f t="shared" si="7"/>
        <v>34999.43607</v>
      </c>
    </row>
    <row r="29" ht="12.75" customHeight="1">
      <c r="A29" s="15">
        <v>27.4166666</v>
      </c>
      <c r="B29" s="15">
        <v>1.688</v>
      </c>
      <c r="C29" s="16">
        <f t="shared" si="1"/>
        <v>0.07079589365</v>
      </c>
      <c r="D29" s="16">
        <f t="shared" si="2"/>
        <v>1.763795894</v>
      </c>
      <c r="E29" s="16">
        <f t="shared" si="3"/>
        <v>237.5847959</v>
      </c>
      <c r="F29" s="17">
        <f t="shared" si="4"/>
        <v>2039.999904</v>
      </c>
      <c r="G29" s="17">
        <f t="shared" si="5"/>
        <v>33.9999984</v>
      </c>
      <c r="H29" s="18">
        <f t="shared" si="6"/>
        <v>33.94323668</v>
      </c>
      <c r="I29" s="19">
        <f t="shared" si="7"/>
        <v>34999.44023</v>
      </c>
    </row>
    <row r="30" ht="12.75" customHeight="1">
      <c r="A30" s="15">
        <v>27.4708333</v>
      </c>
      <c r="B30" s="15">
        <v>1.6865</v>
      </c>
      <c r="C30" s="16">
        <f t="shared" si="1"/>
        <v>0.07085320045</v>
      </c>
      <c r="D30" s="16">
        <f t="shared" si="2"/>
        <v>1.7623532</v>
      </c>
      <c r="E30" s="16">
        <f t="shared" si="3"/>
        <v>237.5833532</v>
      </c>
      <c r="F30" s="17">
        <f t="shared" si="4"/>
        <v>2117.999952</v>
      </c>
      <c r="G30" s="17">
        <f t="shared" si="5"/>
        <v>35.2999992</v>
      </c>
      <c r="H30" s="18">
        <f t="shared" si="6"/>
        <v>33.97071254</v>
      </c>
      <c r="I30" s="19">
        <f t="shared" si="7"/>
        <v>34999.49442</v>
      </c>
    </row>
    <row r="31" ht="12.75" customHeight="1">
      <c r="A31" s="15">
        <v>27.475</v>
      </c>
      <c r="B31" s="15">
        <v>1.681</v>
      </c>
      <c r="C31" s="16">
        <f t="shared" si="1"/>
        <v>0.0708576087</v>
      </c>
      <c r="D31" s="16">
        <f t="shared" si="2"/>
        <v>1.756857609</v>
      </c>
      <c r="E31" s="16">
        <f t="shared" si="3"/>
        <v>237.5778576</v>
      </c>
      <c r="F31" s="17">
        <f t="shared" si="4"/>
        <v>2124</v>
      </c>
      <c r="G31" s="17">
        <f t="shared" si="5"/>
        <v>35.4</v>
      </c>
      <c r="H31" s="18">
        <f t="shared" si="6"/>
        <v>33.97282609</v>
      </c>
      <c r="I31" s="19">
        <f t="shared" si="7"/>
        <v>34999.49859</v>
      </c>
    </row>
    <row r="32" ht="12.75" customHeight="1">
      <c r="A32" s="15">
        <v>27.5979166</v>
      </c>
      <c r="B32" s="15">
        <v>1.681</v>
      </c>
      <c r="C32" s="16">
        <f t="shared" si="1"/>
        <v>0.0709876509</v>
      </c>
      <c r="D32" s="16">
        <f t="shared" si="2"/>
        <v>1.756987651</v>
      </c>
      <c r="E32" s="16">
        <f t="shared" si="3"/>
        <v>237.5779877</v>
      </c>
      <c r="F32" s="17">
        <f t="shared" si="4"/>
        <v>2300.999904</v>
      </c>
      <c r="G32" s="17">
        <f t="shared" si="5"/>
        <v>38.3499984</v>
      </c>
      <c r="H32" s="18">
        <f t="shared" si="6"/>
        <v>34.03517509</v>
      </c>
      <c r="I32" s="19">
        <f t="shared" si="7"/>
        <v>34999.62155</v>
      </c>
    </row>
    <row r="33" ht="12.75" customHeight="1">
      <c r="A33" s="15">
        <v>27.6041666</v>
      </c>
      <c r="B33" s="15">
        <v>1.676</v>
      </c>
      <c r="C33" s="16">
        <f t="shared" si="1"/>
        <v>0.07099426321</v>
      </c>
      <c r="D33" s="16">
        <f t="shared" si="2"/>
        <v>1.751994263</v>
      </c>
      <c r="E33" s="16">
        <f t="shared" si="3"/>
        <v>237.5729943</v>
      </c>
      <c r="F33" s="17">
        <f t="shared" si="4"/>
        <v>2309.999904</v>
      </c>
      <c r="G33" s="17">
        <f t="shared" si="5"/>
        <v>38.4999984</v>
      </c>
      <c r="H33" s="18">
        <f t="shared" si="6"/>
        <v>34.03834538</v>
      </c>
      <c r="I33" s="19">
        <f t="shared" si="7"/>
        <v>34999.6278</v>
      </c>
    </row>
    <row r="34" ht="12.75" customHeight="1">
      <c r="A34" s="15">
        <v>27.8333333</v>
      </c>
      <c r="B34" s="15">
        <v>1.676</v>
      </c>
      <c r="C34" s="16">
        <f t="shared" si="1"/>
        <v>0.07123671494</v>
      </c>
      <c r="D34" s="16">
        <f t="shared" si="2"/>
        <v>1.752236715</v>
      </c>
      <c r="E34" s="16">
        <f t="shared" si="3"/>
        <v>237.5732367</v>
      </c>
      <c r="F34" s="17">
        <f t="shared" si="4"/>
        <v>2639.999952</v>
      </c>
      <c r="G34" s="17">
        <f t="shared" si="5"/>
        <v>43.9999992</v>
      </c>
      <c r="H34" s="18">
        <f t="shared" si="6"/>
        <v>34.15458936</v>
      </c>
      <c r="I34" s="19">
        <f t="shared" si="7"/>
        <v>34999.85705</v>
      </c>
    </row>
    <row r="35" ht="12.75" customHeight="1">
      <c r="A35" s="15">
        <v>28.0</v>
      </c>
      <c r="B35" s="15">
        <v>1.6775</v>
      </c>
      <c r="C35" s="16">
        <f t="shared" si="1"/>
        <v>0.07141304348</v>
      </c>
      <c r="D35" s="16">
        <f t="shared" si="2"/>
        <v>1.753913043</v>
      </c>
      <c r="E35" s="16">
        <f t="shared" si="3"/>
        <v>237.574913</v>
      </c>
      <c r="F35" s="17">
        <f t="shared" si="4"/>
        <v>2880</v>
      </c>
      <c r="G35" s="17">
        <f t="shared" si="5"/>
        <v>48</v>
      </c>
      <c r="H35" s="18">
        <f t="shared" si="6"/>
        <v>34.23913043</v>
      </c>
      <c r="I35" s="19">
        <f t="shared" si="7"/>
        <v>35000.02377</v>
      </c>
    </row>
    <row r="36" ht="12.75" customHeight="1">
      <c r="A36" s="15">
        <v>28.5</v>
      </c>
      <c r="B36" s="15">
        <v>1.668</v>
      </c>
      <c r="C36" s="16">
        <f t="shared" si="1"/>
        <v>0.07194202899</v>
      </c>
      <c r="D36" s="16">
        <f t="shared" si="2"/>
        <v>1.744942029</v>
      </c>
      <c r="E36" s="16">
        <f t="shared" si="3"/>
        <v>237.565942</v>
      </c>
      <c r="F36" s="17">
        <f t="shared" si="4"/>
        <v>3600</v>
      </c>
      <c r="G36" s="17">
        <f t="shared" si="5"/>
        <v>60</v>
      </c>
      <c r="H36" s="18">
        <f t="shared" si="6"/>
        <v>34.49275362</v>
      </c>
      <c r="I36" s="19">
        <f t="shared" si="7"/>
        <v>35000.52395</v>
      </c>
    </row>
    <row r="37" ht="12.75" customHeight="1">
      <c r="A37" s="15">
        <v>29.0</v>
      </c>
      <c r="B37" s="15">
        <v>1.6625</v>
      </c>
      <c r="C37" s="16">
        <f t="shared" si="1"/>
        <v>0.07247101449</v>
      </c>
      <c r="D37" s="16">
        <f t="shared" si="2"/>
        <v>1.739971014</v>
      </c>
      <c r="E37" s="16">
        <f t="shared" si="3"/>
        <v>237.560971</v>
      </c>
      <c r="F37" s="17">
        <f t="shared" si="4"/>
        <v>4320</v>
      </c>
      <c r="G37" s="17">
        <f t="shared" si="5"/>
        <v>72</v>
      </c>
      <c r="H37" s="18">
        <f t="shared" si="6"/>
        <v>34.74637681</v>
      </c>
      <c r="I37" s="19">
        <f t="shared" si="7"/>
        <v>35001.02412</v>
      </c>
    </row>
    <row r="38" ht="12.75" customHeight="1">
      <c r="A38" s="15">
        <v>29.4166666</v>
      </c>
      <c r="B38" s="15">
        <v>1.647</v>
      </c>
      <c r="C38" s="16">
        <f t="shared" si="1"/>
        <v>0.07291183568</v>
      </c>
      <c r="D38" s="16">
        <f t="shared" si="2"/>
        <v>1.724911836</v>
      </c>
      <c r="E38" s="16">
        <f t="shared" si="3"/>
        <v>237.5459118</v>
      </c>
      <c r="F38" s="17">
        <f t="shared" si="4"/>
        <v>4919.999904</v>
      </c>
      <c r="G38" s="17">
        <f t="shared" si="5"/>
        <v>81.9999984</v>
      </c>
      <c r="H38" s="18">
        <f t="shared" si="6"/>
        <v>34.95772943</v>
      </c>
      <c r="I38" s="19">
        <f t="shared" si="7"/>
        <v>35001.44094</v>
      </c>
    </row>
    <row r="39" ht="12.75" customHeight="1">
      <c r="A39" s="16">
        <v>29.46128097521979</v>
      </c>
      <c r="B39" s="16">
        <v>1.716309077737806</v>
      </c>
      <c r="C39" s="16"/>
      <c r="D39" s="16">
        <f t="shared" ref="D39:D164" si="8">B39+$E$13</f>
        <v>1.723309078</v>
      </c>
      <c r="E39" s="16">
        <f t="shared" si="3"/>
        <v>237.5443091</v>
      </c>
      <c r="F39" s="17">
        <f t="shared" ref="F39:F164" si="9">(A39-29)*1440</f>
        <v>664.2446043</v>
      </c>
      <c r="G39" s="17">
        <f t="shared" si="5"/>
        <v>11.07074341</v>
      </c>
      <c r="H39" s="17"/>
      <c r="I39" s="19">
        <f t="shared" ref="I39:I164" si="10">34973+(29*0.999999936)-1+G39*0.0416666</f>
        <v>35001.46128</v>
      </c>
      <c r="J39" s="20"/>
    </row>
    <row r="40" ht="12.75" customHeight="1">
      <c r="A40" s="16">
        <v>29.48875899280572</v>
      </c>
      <c r="B40" s="16">
        <v>1.7163477967625862</v>
      </c>
      <c r="C40" s="16"/>
      <c r="D40" s="16">
        <f t="shared" si="8"/>
        <v>1.723347797</v>
      </c>
      <c r="E40" s="16">
        <f t="shared" si="3"/>
        <v>237.5443478</v>
      </c>
      <c r="F40" s="17">
        <f t="shared" si="9"/>
        <v>703.8129496</v>
      </c>
      <c r="G40" s="17">
        <f t="shared" si="5"/>
        <v>11.73021583</v>
      </c>
      <c r="H40" s="17"/>
      <c r="I40" s="19">
        <f t="shared" si="10"/>
        <v>35001.48876</v>
      </c>
      <c r="J40" s="20"/>
    </row>
    <row r="41" ht="12.75" customHeight="1">
      <c r="A41" s="16">
        <v>29.52997601918462</v>
      </c>
      <c r="B41" s="16">
        <v>1.7164058752997566</v>
      </c>
      <c r="C41" s="16"/>
      <c r="D41" s="16">
        <f t="shared" si="8"/>
        <v>1.723405875</v>
      </c>
      <c r="E41" s="16">
        <f t="shared" si="3"/>
        <v>237.5444059</v>
      </c>
      <c r="F41" s="17">
        <f t="shared" si="9"/>
        <v>763.1654676</v>
      </c>
      <c r="G41" s="17">
        <f t="shared" si="5"/>
        <v>12.71942446</v>
      </c>
      <c r="H41" s="17"/>
      <c r="I41" s="19">
        <f t="shared" si="10"/>
        <v>35001.52997</v>
      </c>
      <c r="J41" s="20"/>
    </row>
    <row r="42" ht="12.75" customHeight="1">
      <c r="A42" s="16">
        <v>29.535921262989575</v>
      </c>
      <c r="B42" s="16">
        <v>1.713959707234209</v>
      </c>
      <c r="C42" s="16"/>
      <c r="D42" s="16">
        <f t="shared" si="8"/>
        <v>1.720959707</v>
      </c>
      <c r="E42" s="16">
        <f t="shared" si="3"/>
        <v>237.5419597</v>
      </c>
      <c r="F42" s="17">
        <f t="shared" si="9"/>
        <v>771.7266187</v>
      </c>
      <c r="G42" s="17">
        <f t="shared" si="5"/>
        <v>12.86211031</v>
      </c>
      <c r="H42" s="17"/>
      <c r="I42" s="19">
        <f t="shared" si="10"/>
        <v>35001.53592</v>
      </c>
      <c r="J42" s="20"/>
    </row>
    <row r="43" ht="12.75" customHeight="1">
      <c r="A43" s="16">
        <v>29.53956834532371</v>
      </c>
      <c r="B43" s="16">
        <v>1.7090557553956798</v>
      </c>
      <c r="C43" s="16"/>
      <c r="D43" s="16">
        <f t="shared" si="8"/>
        <v>1.716055755</v>
      </c>
      <c r="E43" s="16">
        <f t="shared" si="3"/>
        <v>237.5370558</v>
      </c>
      <c r="F43" s="17">
        <f t="shared" si="9"/>
        <v>776.9784173</v>
      </c>
      <c r="G43" s="17">
        <f t="shared" si="5"/>
        <v>12.94964029</v>
      </c>
      <c r="H43" s="17"/>
      <c r="I43" s="19">
        <f t="shared" si="10"/>
        <v>35001.53957</v>
      </c>
      <c r="J43" s="20"/>
    </row>
    <row r="44" ht="12.75" customHeight="1">
      <c r="A44" s="16">
        <v>29.553457234212594</v>
      </c>
      <c r="B44" s="16">
        <v>1.7082571442845687</v>
      </c>
      <c r="C44" s="16"/>
      <c r="D44" s="16">
        <f t="shared" si="8"/>
        <v>1.715257144</v>
      </c>
      <c r="E44" s="16">
        <f t="shared" si="3"/>
        <v>237.5362571</v>
      </c>
      <c r="F44" s="17">
        <f t="shared" si="9"/>
        <v>796.9784173</v>
      </c>
      <c r="G44" s="17">
        <f t="shared" si="5"/>
        <v>13.28297362</v>
      </c>
      <c r="H44" s="17"/>
      <c r="I44" s="19">
        <f t="shared" si="10"/>
        <v>35001.55345</v>
      </c>
      <c r="J44" s="20"/>
    </row>
    <row r="45" ht="12.75" customHeight="1">
      <c r="A45" s="16">
        <v>29.564748201438814</v>
      </c>
      <c r="B45" s="16">
        <v>1.7066366906474784</v>
      </c>
      <c r="C45" s="16"/>
      <c r="D45" s="16">
        <f t="shared" si="8"/>
        <v>1.713636691</v>
      </c>
      <c r="E45" s="16">
        <f t="shared" si="3"/>
        <v>237.5346367</v>
      </c>
      <c r="F45" s="17">
        <f t="shared" si="9"/>
        <v>813.2374101</v>
      </c>
      <c r="G45" s="17">
        <f t="shared" si="5"/>
        <v>13.55395683</v>
      </c>
      <c r="H45" s="17"/>
      <c r="I45" s="19">
        <f t="shared" si="10"/>
        <v>35001.56475</v>
      </c>
      <c r="J45" s="20"/>
    </row>
    <row r="46" ht="12.75" customHeight="1">
      <c r="A46" s="16">
        <v>29.578786970423625</v>
      </c>
      <c r="B46" s="16">
        <v>1.705020108912866</v>
      </c>
      <c r="C46" s="16"/>
      <c r="D46" s="16">
        <f t="shared" si="8"/>
        <v>1.712020109</v>
      </c>
      <c r="E46" s="16">
        <f t="shared" si="3"/>
        <v>237.5330201</v>
      </c>
      <c r="F46" s="17">
        <f t="shared" si="9"/>
        <v>833.4532374</v>
      </c>
      <c r="G46" s="17">
        <f t="shared" si="5"/>
        <v>13.89088729</v>
      </c>
      <c r="H46" s="17"/>
      <c r="I46" s="19">
        <f t="shared" si="10"/>
        <v>35001.57878</v>
      </c>
      <c r="J46" s="20"/>
    </row>
    <row r="47" ht="12.75" customHeight="1">
      <c r="A47" s="16">
        <v>29.595273780975184</v>
      </c>
      <c r="B47" s="16">
        <v>1.705043340327734</v>
      </c>
      <c r="C47" s="16"/>
      <c r="D47" s="16">
        <f t="shared" si="8"/>
        <v>1.71204334</v>
      </c>
      <c r="E47" s="16">
        <f t="shared" si="3"/>
        <v>237.5330433</v>
      </c>
      <c r="F47" s="17">
        <f t="shared" si="9"/>
        <v>857.1942446</v>
      </c>
      <c r="G47" s="17">
        <f t="shared" si="5"/>
        <v>14.28657074</v>
      </c>
      <c r="H47" s="17"/>
      <c r="I47" s="19">
        <f t="shared" si="10"/>
        <v>35001.59527</v>
      </c>
      <c r="J47" s="20"/>
    </row>
    <row r="48" ht="12.75" customHeight="1">
      <c r="A48" s="16">
        <v>29.606264988009556</v>
      </c>
      <c r="B48" s="16">
        <v>1.7050588279376462</v>
      </c>
      <c r="C48" s="16"/>
      <c r="D48" s="16">
        <f t="shared" si="8"/>
        <v>1.712058828</v>
      </c>
      <c r="E48" s="16">
        <f t="shared" si="3"/>
        <v>237.5330588</v>
      </c>
      <c r="F48" s="17">
        <f t="shared" si="9"/>
        <v>873.0215827</v>
      </c>
      <c r="G48" s="17">
        <f t="shared" si="5"/>
        <v>14.55035971</v>
      </c>
      <c r="H48" s="17"/>
      <c r="I48" s="19">
        <f t="shared" si="10"/>
        <v>35001.60626</v>
      </c>
      <c r="J48" s="20"/>
    </row>
    <row r="49" ht="12.75" customHeight="1">
      <c r="A49" s="16">
        <v>29.620303756994367</v>
      </c>
      <c r="B49" s="16">
        <v>1.7034422462030339</v>
      </c>
      <c r="C49" s="16"/>
      <c r="D49" s="16">
        <f t="shared" si="8"/>
        <v>1.710442246</v>
      </c>
      <c r="E49" s="16">
        <f t="shared" si="3"/>
        <v>237.5314422</v>
      </c>
      <c r="F49" s="17">
        <f t="shared" si="9"/>
        <v>893.2374101</v>
      </c>
      <c r="G49" s="17">
        <f t="shared" si="5"/>
        <v>14.88729017</v>
      </c>
      <c r="H49" s="17"/>
      <c r="I49" s="19">
        <f t="shared" si="10"/>
        <v>35001.6203</v>
      </c>
      <c r="J49" s="20"/>
    </row>
    <row r="50" ht="12.75" customHeight="1">
      <c r="A50" s="16">
        <v>29.639688249400443</v>
      </c>
      <c r="B50" s="16">
        <v>1.7026513788968787</v>
      </c>
      <c r="C50" s="16"/>
      <c r="D50" s="16">
        <f t="shared" si="8"/>
        <v>1.709651379</v>
      </c>
      <c r="E50" s="16">
        <f t="shared" si="3"/>
        <v>237.5306514</v>
      </c>
      <c r="F50" s="17">
        <f t="shared" si="9"/>
        <v>921.1510791</v>
      </c>
      <c r="G50" s="17">
        <f t="shared" si="5"/>
        <v>15.35251799</v>
      </c>
      <c r="H50" s="17"/>
      <c r="I50" s="19">
        <f t="shared" si="10"/>
        <v>35001.63969</v>
      </c>
      <c r="J50" s="20"/>
    </row>
    <row r="51" ht="12.75" customHeight="1">
      <c r="A51" s="16">
        <v>29.65647482014385</v>
      </c>
      <c r="B51" s="16">
        <v>1.7010386690647445</v>
      </c>
      <c r="C51" s="16"/>
      <c r="D51" s="16">
        <f t="shared" si="8"/>
        <v>1.708038669</v>
      </c>
      <c r="E51" s="16">
        <f t="shared" si="3"/>
        <v>237.5290387</v>
      </c>
      <c r="F51" s="17">
        <f t="shared" si="9"/>
        <v>945.323741</v>
      </c>
      <c r="G51" s="17">
        <f t="shared" si="5"/>
        <v>15.75539568</v>
      </c>
      <c r="H51" s="17"/>
      <c r="I51" s="19">
        <f t="shared" si="10"/>
        <v>35001.65647</v>
      </c>
      <c r="J51" s="20"/>
    </row>
    <row r="52" ht="12.75" customHeight="1">
      <c r="A52" s="16">
        <v>29.66776578737007</v>
      </c>
      <c r="B52" s="16">
        <v>1.699418215427654</v>
      </c>
      <c r="C52" s="16"/>
      <c r="D52" s="16">
        <f t="shared" si="8"/>
        <v>1.706418215</v>
      </c>
      <c r="E52" s="16">
        <f t="shared" si="3"/>
        <v>237.5274182</v>
      </c>
      <c r="F52" s="17">
        <f t="shared" si="9"/>
        <v>961.5827338</v>
      </c>
      <c r="G52" s="17">
        <f t="shared" si="5"/>
        <v>16.0263789</v>
      </c>
      <c r="H52" s="17"/>
      <c r="I52" s="19">
        <f t="shared" si="10"/>
        <v>35001.66776</v>
      </c>
      <c r="J52" s="20"/>
    </row>
    <row r="53" ht="12.75" customHeight="1">
      <c r="A53" s="16">
        <v>29.689748201438814</v>
      </c>
      <c r="B53" s="16">
        <v>1.6994491906474782</v>
      </c>
      <c r="C53" s="16"/>
      <c r="D53" s="16">
        <f t="shared" si="8"/>
        <v>1.706449191</v>
      </c>
      <c r="E53" s="16">
        <f t="shared" si="3"/>
        <v>237.5274492</v>
      </c>
      <c r="F53" s="17">
        <f t="shared" si="9"/>
        <v>993.2374101</v>
      </c>
      <c r="G53" s="17">
        <f t="shared" si="5"/>
        <v>16.55395683</v>
      </c>
      <c r="H53" s="17"/>
      <c r="I53" s="19">
        <f t="shared" si="10"/>
        <v>35001.68975</v>
      </c>
      <c r="J53" s="20"/>
    </row>
    <row r="54" ht="12.75" customHeight="1">
      <c r="A54" s="16">
        <v>29.708982813748964</v>
      </c>
      <c r="B54" s="16">
        <v>1.6994762939648242</v>
      </c>
      <c r="C54" s="16"/>
      <c r="D54" s="16">
        <f t="shared" si="8"/>
        <v>1.706476294</v>
      </c>
      <c r="E54" s="16">
        <f t="shared" si="3"/>
        <v>237.5274763</v>
      </c>
      <c r="F54" s="17">
        <f t="shared" si="9"/>
        <v>1020.935252</v>
      </c>
      <c r="G54" s="17">
        <f t="shared" si="5"/>
        <v>17.01558753</v>
      </c>
      <c r="H54" s="17"/>
      <c r="I54" s="19">
        <f t="shared" si="10"/>
        <v>35001.70898</v>
      </c>
      <c r="J54" s="20"/>
    </row>
    <row r="55" ht="12.75" customHeight="1">
      <c r="A55" s="16">
        <v>29.725469624300523</v>
      </c>
      <c r="B55" s="16">
        <v>1.6994995253796925</v>
      </c>
      <c r="C55" s="16"/>
      <c r="D55" s="16">
        <f t="shared" si="8"/>
        <v>1.706499525</v>
      </c>
      <c r="E55" s="16">
        <f t="shared" si="3"/>
        <v>237.5274995</v>
      </c>
      <c r="F55" s="17">
        <f t="shared" si="9"/>
        <v>1044.676259</v>
      </c>
      <c r="G55" s="17">
        <f t="shared" si="5"/>
        <v>17.41127098</v>
      </c>
      <c r="H55" s="17"/>
      <c r="I55" s="19">
        <f t="shared" si="10"/>
        <v>35001.72547</v>
      </c>
      <c r="J55" s="20"/>
    </row>
    <row r="56" ht="12.75" customHeight="1">
      <c r="A56" s="16">
        <v>29.747452038369268</v>
      </c>
      <c r="B56" s="16">
        <v>1.6995305005995167</v>
      </c>
      <c r="C56" s="16"/>
      <c r="D56" s="16">
        <f t="shared" si="8"/>
        <v>1.706530501</v>
      </c>
      <c r="E56" s="16">
        <f t="shared" si="3"/>
        <v>237.5275305</v>
      </c>
      <c r="F56" s="17">
        <f t="shared" si="9"/>
        <v>1076.330935</v>
      </c>
      <c r="G56" s="17">
        <f t="shared" si="5"/>
        <v>17.93884892</v>
      </c>
      <c r="H56" s="17"/>
      <c r="I56" s="19">
        <f t="shared" si="10"/>
        <v>35001.74745</v>
      </c>
      <c r="J56" s="20"/>
    </row>
    <row r="57" ht="12.75" customHeight="1">
      <c r="A57" s="16">
        <v>29.76149080735408</v>
      </c>
      <c r="B57" s="16">
        <v>1.6979139188649044</v>
      </c>
      <c r="C57" s="16"/>
      <c r="D57" s="16">
        <f t="shared" si="8"/>
        <v>1.704913919</v>
      </c>
      <c r="E57" s="16">
        <f t="shared" si="3"/>
        <v>237.5259139</v>
      </c>
      <c r="F57" s="17">
        <f t="shared" si="9"/>
        <v>1096.546763</v>
      </c>
      <c r="G57" s="17">
        <f t="shared" si="5"/>
        <v>18.27577938</v>
      </c>
      <c r="H57" s="17"/>
      <c r="I57" s="19">
        <f t="shared" si="10"/>
        <v>35001.76149</v>
      </c>
      <c r="J57" s="20"/>
    </row>
    <row r="58" ht="12.75" customHeight="1">
      <c r="A58" s="16">
        <v>29.777977617905638</v>
      </c>
      <c r="B58" s="16">
        <v>1.6979371502797724</v>
      </c>
      <c r="C58" s="16"/>
      <c r="D58" s="16">
        <f t="shared" si="8"/>
        <v>1.70493715</v>
      </c>
      <c r="E58" s="16">
        <f t="shared" si="3"/>
        <v>237.5259372</v>
      </c>
      <c r="F58" s="17">
        <f t="shared" si="9"/>
        <v>1120.28777</v>
      </c>
      <c r="G58" s="17">
        <f t="shared" si="5"/>
        <v>18.67146283</v>
      </c>
      <c r="H58" s="17"/>
      <c r="I58" s="19">
        <f t="shared" si="10"/>
        <v>35001.77797</v>
      </c>
      <c r="J58" s="20"/>
    </row>
    <row r="59" ht="12.75" customHeight="1">
      <c r="A59" s="16">
        <v>29.802707833732978</v>
      </c>
      <c r="B59" s="16">
        <v>1.6979719974020746</v>
      </c>
      <c r="C59" s="16"/>
      <c r="D59" s="16">
        <f t="shared" si="8"/>
        <v>1.704971997</v>
      </c>
      <c r="E59" s="16">
        <f t="shared" si="3"/>
        <v>237.525972</v>
      </c>
      <c r="F59" s="17">
        <f t="shared" si="9"/>
        <v>1155.899281</v>
      </c>
      <c r="G59" s="17">
        <f t="shared" si="5"/>
        <v>19.26498801</v>
      </c>
      <c r="H59" s="17"/>
      <c r="I59" s="19">
        <f t="shared" si="10"/>
        <v>35001.8027</v>
      </c>
      <c r="J59" s="20"/>
    </row>
    <row r="60" ht="12.75" customHeight="1">
      <c r="A60" s="16">
        <v>29.83018585131891</v>
      </c>
      <c r="B60" s="16">
        <v>1.6980107164268547</v>
      </c>
      <c r="C60" s="16"/>
      <c r="D60" s="16">
        <f t="shared" si="8"/>
        <v>1.705010716</v>
      </c>
      <c r="E60" s="16">
        <f t="shared" si="3"/>
        <v>237.5260107</v>
      </c>
      <c r="F60" s="17">
        <f t="shared" si="9"/>
        <v>1195.467626</v>
      </c>
      <c r="G60" s="17">
        <f t="shared" si="5"/>
        <v>19.92446043</v>
      </c>
      <c r="H60" s="17"/>
      <c r="I60" s="19">
        <f t="shared" si="10"/>
        <v>35001.83018</v>
      </c>
      <c r="J60" s="20"/>
    </row>
    <row r="61" ht="12.75" customHeight="1">
      <c r="A61" s="16">
        <v>29.85766386890484</v>
      </c>
      <c r="B61" s="16">
        <v>1.698049435451635</v>
      </c>
      <c r="C61" s="16"/>
      <c r="D61" s="16">
        <f t="shared" si="8"/>
        <v>1.705049435</v>
      </c>
      <c r="E61" s="16">
        <f t="shared" si="3"/>
        <v>237.5260494</v>
      </c>
      <c r="F61" s="17">
        <f t="shared" si="9"/>
        <v>1235.035971</v>
      </c>
      <c r="G61" s="17">
        <f t="shared" si="5"/>
        <v>20.58393285</v>
      </c>
      <c r="H61" s="17"/>
      <c r="I61" s="19">
        <f t="shared" si="10"/>
        <v>35001.85766</v>
      </c>
      <c r="J61" s="20"/>
    </row>
    <row r="62" ht="12.75" customHeight="1">
      <c r="A62" s="16">
        <v>29.86895483613106</v>
      </c>
      <c r="B62" s="16">
        <v>1.6964289818145444</v>
      </c>
      <c r="C62" s="16"/>
      <c r="D62" s="16">
        <f t="shared" si="8"/>
        <v>1.703428982</v>
      </c>
      <c r="E62" s="16">
        <f t="shared" si="3"/>
        <v>237.524429</v>
      </c>
      <c r="F62" s="17">
        <f t="shared" si="9"/>
        <v>1251.294964</v>
      </c>
      <c r="G62" s="17">
        <f t="shared" si="5"/>
        <v>20.85491607</v>
      </c>
      <c r="H62" s="17"/>
      <c r="I62" s="19">
        <f t="shared" si="10"/>
        <v>35001.86895</v>
      </c>
      <c r="J62" s="20"/>
    </row>
    <row r="63" ht="12.75" customHeight="1">
      <c r="A63" s="16">
        <v>29.893685051958396</v>
      </c>
      <c r="B63" s="16">
        <v>1.6964638289368468</v>
      </c>
      <c r="C63" s="16"/>
      <c r="D63" s="16">
        <f t="shared" si="8"/>
        <v>1.703463829</v>
      </c>
      <c r="E63" s="16">
        <f t="shared" si="3"/>
        <v>237.5244638</v>
      </c>
      <c r="F63" s="17">
        <f t="shared" si="9"/>
        <v>1286.906475</v>
      </c>
      <c r="G63" s="17">
        <f t="shared" si="5"/>
        <v>21.44844125</v>
      </c>
      <c r="H63" s="17"/>
      <c r="I63" s="19">
        <f t="shared" si="10"/>
        <v>35001.89368</v>
      </c>
      <c r="J63" s="20"/>
    </row>
    <row r="64" ht="12.75" customHeight="1">
      <c r="A64" s="16">
        <v>29.926658673061514</v>
      </c>
      <c r="B64" s="16">
        <v>1.6965102917665829</v>
      </c>
      <c r="C64" s="16"/>
      <c r="D64" s="16">
        <f t="shared" si="8"/>
        <v>1.703510292</v>
      </c>
      <c r="E64" s="16">
        <f t="shared" si="3"/>
        <v>237.5245103</v>
      </c>
      <c r="F64" s="17">
        <f t="shared" si="9"/>
        <v>1334.388489</v>
      </c>
      <c r="G64" s="17">
        <f t="shared" si="5"/>
        <v>22.23980815</v>
      </c>
      <c r="H64" s="17"/>
      <c r="I64" s="19">
        <f t="shared" si="10"/>
        <v>35001.92666</v>
      </c>
      <c r="J64" s="20"/>
    </row>
    <row r="65" ht="12.75" customHeight="1">
      <c r="A65" s="16">
        <v>29.95138888888885</v>
      </c>
      <c r="B65" s="16">
        <v>1.696545138888885</v>
      </c>
      <c r="C65" s="16"/>
      <c r="D65" s="16">
        <f t="shared" si="8"/>
        <v>1.703545139</v>
      </c>
      <c r="E65" s="16">
        <f t="shared" si="3"/>
        <v>237.5245451</v>
      </c>
      <c r="F65" s="17">
        <f t="shared" si="9"/>
        <v>1370</v>
      </c>
      <c r="G65" s="17">
        <f t="shared" si="5"/>
        <v>22.83333333</v>
      </c>
      <c r="H65" s="17"/>
      <c r="I65" s="19">
        <f t="shared" si="10"/>
        <v>35001.95139</v>
      </c>
      <c r="J65" s="20"/>
    </row>
    <row r="66" ht="12.75" customHeight="1">
      <c r="A66" s="16">
        <v>29.95993205435648</v>
      </c>
      <c r="B66" s="16">
        <v>1.6949208133493168</v>
      </c>
      <c r="C66" s="16"/>
      <c r="D66" s="16">
        <f t="shared" si="8"/>
        <v>1.701920813</v>
      </c>
      <c r="E66" s="16">
        <f t="shared" si="3"/>
        <v>237.5229208</v>
      </c>
      <c r="F66" s="17">
        <f t="shared" si="9"/>
        <v>1382.302158</v>
      </c>
      <c r="G66" s="17">
        <f t="shared" si="5"/>
        <v>23.0383693</v>
      </c>
      <c r="H66" s="17"/>
      <c r="I66" s="19">
        <f t="shared" si="10"/>
        <v>35001.95993</v>
      </c>
      <c r="J66" s="20"/>
    </row>
    <row r="67" ht="12.75" customHeight="1">
      <c r="A67" s="16">
        <v>29.976418864908037</v>
      </c>
      <c r="B67" s="16">
        <v>1.6949440447641848</v>
      </c>
      <c r="C67" s="16"/>
      <c r="D67" s="16">
        <f t="shared" si="8"/>
        <v>1.701944045</v>
      </c>
      <c r="E67" s="16">
        <f t="shared" si="3"/>
        <v>237.522944</v>
      </c>
      <c r="F67" s="17">
        <f t="shared" si="9"/>
        <v>1406.043165</v>
      </c>
      <c r="G67" s="17">
        <f t="shared" si="5"/>
        <v>23.43405276</v>
      </c>
      <c r="H67" s="17"/>
      <c r="I67" s="19">
        <f t="shared" si="10"/>
        <v>35001.97642</v>
      </c>
      <c r="J67" s="20"/>
    </row>
    <row r="68" ht="12.75" customHeight="1">
      <c r="A68" s="16">
        <v>29.998401278976782</v>
      </c>
      <c r="B68" s="16">
        <v>1.694975019984009</v>
      </c>
      <c r="C68" s="16"/>
      <c r="D68" s="16">
        <f t="shared" si="8"/>
        <v>1.70197502</v>
      </c>
      <c r="E68" s="16">
        <f t="shared" si="3"/>
        <v>237.522975</v>
      </c>
      <c r="F68" s="17">
        <f t="shared" si="9"/>
        <v>1437.697842</v>
      </c>
      <c r="G68" s="17">
        <f t="shared" si="5"/>
        <v>23.9616307</v>
      </c>
      <c r="H68" s="17"/>
      <c r="I68" s="19">
        <f t="shared" si="10"/>
        <v>35001.9984</v>
      </c>
      <c r="J68" s="20"/>
    </row>
    <row r="69" ht="12.75" customHeight="1">
      <c r="A69" s="16">
        <v>30.015037969624263</v>
      </c>
      <c r="B69" s="16">
        <v>1.6941802807753759</v>
      </c>
      <c r="C69" s="16"/>
      <c r="D69" s="16">
        <f t="shared" si="8"/>
        <v>1.701180281</v>
      </c>
      <c r="E69" s="16">
        <f t="shared" si="3"/>
        <v>237.5221803</v>
      </c>
      <c r="F69" s="17">
        <f t="shared" si="9"/>
        <v>1461.654676</v>
      </c>
      <c r="G69" s="17">
        <f t="shared" si="5"/>
        <v>24.36091127</v>
      </c>
      <c r="H69" s="17"/>
      <c r="I69" s="19">
        <f t="shared" si="10"/>
        <v>35002.01503</v>
      </c>
      <c r="J69" s="20"/>
    </row>
    <row r="70" ht="12.75" customHeight="1">
      <c r="A70" s="16">
        <v>30.028926858513152</v>
      </c>
      <c r="B70" s="16">
        <v>1.6933816696642647</v>
      </c>
      <c r="C70" s="16"/>
      <c r="D70" s="16">
        <f t="shared" si="8"/>
        <v>1.70038167</v>
      </c>
      <c r="E70" s="16">
        <f t="shared" si="3"/>
        <v>237.5213817</v>
      </c>
      <c r="F70" s="17">
        <f t="shared" si="9"/>
        <v>1481.654676</v>
      </c>
      <c r="G70" s="17">
        <f t="shared" si="5"/>
        <v>24.6942446</v>
      </c>
      <c r="H70" s="17"/>
      <c r="I70" s="19">
        <f t="shared" si="10"/>
        <v>35002.02892</v>
      </c>
      <c r="J70" s="20"/>
    </row>
    <row r="71" ht="12.75" customHeight="1">
      <c r="A71" s="16">
        <v>30.040067945643447</v>
      </c>
      <c r="B71" s="16">
        <v>1.6925791866506756</v>
      </c>
      <c r="C71" s="16"/>
      <c r="D71" s="16">
        <f t="shared" si="8"/>
        <v>1.699579187</v>
      </c>
      <c r="E71" s="16">
        <f t="shared" si="3"/>
        <v>237.5205792</v>
      </c>
      <c r="F71" s="17">
        <f t="shared" si="9"/>
        <v>1497.697842</v>
      </c>
      <c r="G71" s="17">
        <f t="shared" si="5"/>
        <v>24.9616307</v>
      </c>
      <c r="H71" s="17"/>
      <c r="I71" s="19">
        <f t="shared" si="10"/>
        <v>35002.04006</v>
      </c>
      <c r="J71" s="20"/>
    </row>
    <row r="72" ht="12.75" customHeight="1">
      <c r="A72" s="16">
        <v>30.056854516386853</v>
      </c>
      <c r="B72" s="16">
        <v>1.6909664768185415</v>
      </c>
      <c r="C72" s="16"/>
      <c r="D72" s="16">
        <f t="shared" si="8"/>
        <v>1.697966477</v>
      </c>
      <c r="E72" s="16">
        <f t="shared" si="3"/>
        <v>237.5189665</v>
      </c>
      <c r="F72" s="17">
        <f t="shared" si="9"/>
        <v>1521.870504</v>
      </c>
      <c r="G72" s="17">
        <f t="shared" si="5"/>
        <v>25.36450839</v>
      </c>
      <c r="H72" s="17"/>
      <c r="I72" s="19">
        <f t="shared" si="10"/>
        <v>35002.05685</v>
      </c>
      <c r="J72" s="20"/>
    </row>
    <row r="73" ht="12.75" customHeight="1">
      <c r="A73" s="16">
        <v>30.067995603517147</v>
      </c>
      <c r="B73" s="16">
        <v>1.6901639938049522</v>
      </c>
      <c r="C73" s="16"/>
      <c r="D73" s="16">
        <f t="shared" si="8"/>
        <v>1.697163994</v>
      </c>
      <c r="E73" s="16">
        <f t="shared" si="3"/>
        <v>237.518164</v>
      </c>
      <c r="F73" s="17">
        <f t="shared" si="9"/>
        <v>1537.913669</v>
      </c>
      <c r="G73" s="17">
        <f t="shared" si="5"/>
        <v>25.63189448</v>
      </c>
      <c r="H73" s="17"/>
      <c r="I73" s="19">
        <f t="shared" si="10"/>
        <v>35002.06799</v>
      </c>
      <c r="J73" s="20"/>
    </row>
    <row r="74" ht="12.75" customHeight="1">
      <c r="A74" s="16">
        <v>30.079136690647445</v>
      </c>
      <c r="B74" s="16">
        <v>1.689361510791363</v>
      </c>
      <c r="C74" s="16"/>
      <c r="D74" s="16">
        <f t="shared" si="8"/>
        <v>1.696361511</v>
      </c>
      <c r="E74" s="16">
        <f t="shared" si="3"/>
        <v>237.5173615</v>
      </c>
      <c r="F74" s="17">
        <f t="shared" si="9"/>
        <v>1553.956835</v>
      </c>
      <c r="G74" s="17">
        <f t="shared" si="5"/>
        <v>25.89928058</v>
      </c>
      <c r="H74" s="17"/>
      <c r="I74" s="19">
        <f t="shared" si="10"/>
        <v>35002.07913</v>
      </c>
      <c r="J74" s="20"/>
    </row>
    <row r="75" ht="12.75" customHeight="1">
      <c r="A75" s="16">
        <v>30.095773381294926</v>
      </c>
      <c r="B75" s="16">
        <v>1.68856677158273</v>
      </c>
      <c r="C75" s="16"/>
      <c r="D75" s="16">
        <f t="shared" si="8"/>
        <v>1.695566772</v>
      </c>
      <c r="E75" s="16">
        <f t="shared" si="3"/>
        <v>237.5165668</v>
      </c>
      <c r="F75" s="17">
        <f t="shared" si="9"/>
        <v>1577.913669</v>
      </c>
      <c r="G75" s="17">
        <f t="shared" si="5"/>
        <v>26.29856115</v>
      </c>
      <c r="H75" s="17"/>
      <c r="I75" s="19">
        <f t="shared" si="10"/>
        <v>35002.09577</v>
      </c>
      <c r="J75" s="20"/>
    </row>
    <row r="76" ht="12.75" customHeight="1">
      <c r="A76" s="16">
        <v>30.115157873701</v>
      </c>
      <c r="B76" s="16">
        <v>1.687775904276575</v>
      </c>
      <c r="C76" s="16"/>
      <c r="D76" s="16">
        <f t="shared" si="8"/>
        <v>1.694775904</v>
      </c>
      <c r="E76" s="16">
        <f t="shared" si="3"/>
        <v>237.5157759</v>
      </c>
      <c r="F76" s="17">
        <f t="shared" si="9"/>
        <v>1605.827338</v>
      </c>
      <c r="G76" s="17">
        <f t="shared" si="5"/>
        <v>26.76378897</v>
      </c>
      <c r="H76" s="17"/>
      <c r="I76" s="19">
        <f t="shared" si="10"/>
        <v>35002.11515</v>
      </c>
      <c r="J76" s="20"/>
    </row>
    <row r="77" ht="12.75" customHeight="1">
      <c r="A77" s="16">
        <v>30.126298960831296</v>
      </c>
      <c r="B77" s="16">
        <v>1.6869734212629859</v>
      </c>
      <c r="C77" s="16"/>
      <c r="D77" s="16">
        <f t="shared" si="8"/>
        <v>1.693973421</v>
      </c>
      <c r="E77" s="16">
        <f t="shared" si="3"/>
        <v>237.5149734</v>
      </c>
      <c r="F77" s="17">
        <f t="shared" si="9"/>
        <v>1621.870504</v>
      </c>
      <c r="G77" s="17">
        <f t="shared" si="5"/>
        <v>27.03117506</v>
      </c>
      <c r="H77" s="17"/>
      <c r="I77" s="19">
        <f t="shared" si="10"/>
        <v>35002.1263</v>
      </c>
      <c r="J77" s="20"/>
    </row>
    <row r="78" ht="12.75" customHeight="1">
      <c r="A78" s="16">
        <v>30.13744004796159</v>
      </c>
      <c r="B78" s="16">
        <v>1.6861709382493966</v>
      </c>
      <c r="C78" s="16"/>
      <c r="D78" s="16">
        <f t="shared" si="8"/>
        <v>1.693170938</v>
      </c>
      <c r="E78" s="16">
        <f t="shared" si="3"/>
        <v>237.5141709</v>
      </c>
      <c r="F78" s="17">
        <f t="shared" si="9"/>
        <v>1637.913669</v>
      </c>
      <c r="G78" s="17">
        <f t="shared" si="5"/>
        <v>27.29856115</v>
      </c>
      <c r="H78" s="17"/>
      <c r="I78" s="19">
        <f t="shared" si="10"/>
        <v>35002.13744</v>
      </c>
      <c r="J78" s="20"/>
    </row>
    <row r="79" ht="12.75" customHeight="1">
      <c r="A79" s="16">
        <v>30.156824540367666</v>
      </c>
      <c r="B79" s="16">
        <v>1.6853800709432414</v>
      </c>
      <c r="C79" s="16"/>
      <c r="D79" s="16">
        <f t="shared" si="8"/>
        <v>1.692380071</v>
      </c>
      <c r="E79" s="16">
        <f t="shared" si="3"/>
        <v>237.5133801</v>
      </c>
      <c r="F79" s="17">
        <f t="shared" si="9"/>
        <v>1665.827338</v>
      </c>
      <c r="G79" s="17">
        <f t="shared" si="5"/>
        <v>27.76378897</v>
      </c>
      <c r="H79" s="17"/>
      <c r="I79" s="19">
        <f t="shared" si="10"/>
        <v>35002.15682</v>
      </c>
      <c r="J79" s="20"/>
    </row>
    <row r="80" ht="12.75" customHeight="1">
      <c r="A80" s="16">
        <v>30.17605915267782</v>
      </c>
      <c r="B80" s="16">
        <v>1.6854071742605876</v>
      </c>
      <c r="C80" s="16"/>
      <c r="D80" s="16">
        <f t="shared" si="8"/>
        <v>1.692407174</v>
      </c>
      <c r="E80" s="16">
        <f t="shared" si="3"/>
        <v>237.5134072</v>
      </c>
      <c r="F80" s="17">
        <f t="shared" si="9"/>
        <v>1693.52518</v>
      </c>
      <c r="G80" s="17">
        <f t="shared" si="5"/>
        <v>28.22541966</v>
      </c>
      <c r="H80" s="17"/>
      <c r="I80" s="19">
        <f t="shared" si="10"/>
        <v>35002.17606</v>
      </c>
      <c r="J80" s="20"/>
    </row>
    <row r="81" ht="12.75" customHeight="1">
      <c r="A81" s="16">
        <v>30.184452438049522</v>
      </c>
      <c r="B81" s="16">
        <v>1.6846008193445203</v>
      </c>
      <c r="C81" s="16"/>
      <c r="D81" s="16">
        <f t="shared" si="8"/>
        <v>1.691600819</v>
      </c>
      <c r="E81" s="16">
        <f t="shared" si="3"/>
        <v>237.5126008</v>
      </c>
      <c r="F81" s="17">
        <f t="shared" si="9"/>
        <v>1705.611511</v>
      </c>
      <c r="G81" s="17">
        <f t="shared" si="5"/>
        <v>28.42685851</v>
      </c>
      <c r="H81" s="17"/>
      <c r="I81" s="19">
        <f t="shared" si="10"/>
        <v>35002.18445</v>
      </c>
      <c r="J81" s="20"/>
    </row>
    <row r="82" ht="12.75" customHeight="1">
      <c r="A82" s="16">
        <v>30.198191446842486</v>
      </c>
      <c r="B82" s="16">
        <v>1.6846201788569106</v>
      </c>
      <c r="C82" s="16"/>
      <c r="D82" s="16">
        <f t="shared" si="8"/>
        <v>1.691620179</v>
      </c>
      <c r="E82" s="16">
        <f t="shared" si="3"/>
        <v>237.5126202</v>
      </c>
      <c r="F82" s="17">
        <f t="shared" si="9"/>
        <v>1725.395683</v>
      </c>
      <c r="G82" s="17">
        <f t="shared" si="5"/>
        <v>28.75659472</v>
      </c>
      <c r="H82" s="17"/>
      <c r="I82" s="19">
        <f t="shared" si="10"/>
        <v>35002.19819</v>
      </c>
      <c r="J82" s="20"/>
    </row>
    <row r="83" ht="12.75" customHeight="1">
      <c r="A83" s="16">
        <v>30.206434852118267</v>
      </c>
      <c r="B83" s="16">
        <v>1.6846317945643445</v>
      </c>
      <c r="C83" s="16"/>
      <c r="D83" s="16">
        <f t="shared" si="8"/>
        <v>1.691631795</v>
      </c>
      <c r="E83" s="16">
        <f t="shared" si="3"/>
        <v>237.5126318</v>
      </c>
      <c r="F83" s="17">
        <f t="shared" si="9"/>
        <v>1737.266187</v>
      </c>
      <c r="G83" s="17">
        <f t="shared" si="5"/>
        <v>28.95443645</v>
      </c>
      <c r="H83" s="17"/>
      <c r="I83" s="19">
        <f t="shared" si="10"/>
        <v>35002.20643</v>
      </c>
      <c r="J83" s="20"/>
    </row>
    <row r="84" ht="12.75" customHeight="1">
      <c r="A84" s="16">
        <v>30.220623501199</v>
      </c>
      <c r="B84" s="16">
        <v>1.682197242206231</v>
      </c>
      <c r="C84" s="16"/>
      <c r="D84" s="16">
        <f t="shared" si="8"/>
        <v>1.689197242</v>
      </c>
      <c r="E84" s="16">
        <f t="shared" si="3"/>
        <v>237.5101972</v>
      </c>
      <c r="F84" s="17">
        <f t="shared" si="9"/>
        <v>1757.697842</v>
      </c>
      <c r="G84" s="17">
        <f t="shared" si="5"/>
        <v>29.29496403</v>
      </c>
      <c r="H84" s="17"/>
      <c r="I84" s="19">
        <f t="shared" si="10"/>
        <v>35002.22062</v>
      </c>
      <c r="J84" s="20"/>
    </row>
    <row r="85" ht="12.75" customHeight="1">
      <c r="A85" s="16">
        <v>30.242605915267745</v>
      </c>
      <c r="B85" s="16">
        <v>1.6822282174260552</v>
      </c>
      <c r="C85" s="16"/>
      <c r="D85" s="16">
        <f t="shared" si="8"/>
        <v>1.689228217</v>
      </c>
      <c r="E85" s="16">
        <f t="shared" si="3"/>
        <v>237.5102282</v>
      </c>
      <c r="F85" s="17">
        <f t="shared" si="9"/>
        <v>1789.352518</v>
      </c>
      <c r="G85" s="17">
        <f t="shared" si="5"/>
        <v>29.82254197</v>
      </c>
      <c r="H85" s="17"/>
      <c r="I85" s="19">
        <f t="shared" si="10"/>
        <v>35002.2426</v>
      </c>
      <c r="J85" s="20"/>
    </row>
    <row r="86" ht="12.75" customHeight="1">
      <c r="A86" s="16">
        <v>30.25099920063945</v>
      </c>
      <c r="B86" s="16">
        <v>1.6814218625099882</v>
      </c>
      <c r="C86" s="16"/>
      <c r="D86" s="16">
        <f t="shared" si="8"/>
        <v>1.688421863</v>
      </c>
      <c r="E86" s="16">
        <f t="shared" si="3"/>
        <v>237.5094219</v>
      </c>
      <c r="F86" s="17">
        <f t="shared" si="9"/>
        <v>1801.438849</v>
      </c>
      <c r="G86" s="17">
        <f t="shared" si="5"/>
        <v>30.02398082</v>
      </c>
      <c r="H86" s="17"/>
      <c r="I86" s="19">
        <f t="shared" si="10"/>
        <v>35002.251</v>
      </c>
    </row>
    <row r="87" ht="12.75" customHeight="1">
      <c r="A87" s="16">
        <v>30.26503796962426</v>
      </c>
      <c r="B87" s="16">
        <v>1.6798052807753758</v>
      </c>
      <c r="C87" s="16"/>
      <c r="D87" s="16">
        <f t="shared" si="8"/>
        <v>1.686805281</v>
      </c>
      <c r="E87" s="16">
        <f t="shared" si="3"/>
        <v>237.5078053</v>
      </c>
      <c r="F87" s="17">
        <f t="shared" si="9"/>
        <v>1821.654676</v>
      </c>
      <c r="G87" s="17">
        <f t="shared" si="5"/>
        <v>30.36091127</v>
      </c>
      <c r="H87" s="17"/>
      <c r="I87" s="19">
        <f t="shared" si="10"/>
        <v>35002.26503</v>
      </c>
    </row>
    <row r="88" ht="12.75" customHeight="1">
      <c r="A88" s="16">
        <v>30.281674660271744</v>
      </c>
      <c r="B88" s="16">
        <v>1.679010541566743</v>
      </c>
      <c r="C88" s="16"/>
      <c r="D88" s="16">
        <f t="shared" si="8"/>
        <v>1.686010542</v>
      </c>
      <c r="E88" s="16">
        <f t="shared" si="3"/>
        <v>237.5070105</v>
      </c>
      <c r="F88" s="17">
        <f t="shared" si="9"/>
        <v>1845.611511</v>
      </c>
      <c r="G88" s="17">
        <f t="shared" si="5"/>
        <v>30.76019185</v>
      </c>
      <c r="H88" s="17"/>
      <c r="I88" s="19">
        <f t="shared" si="10"/>
        <v>35002.28167</v>
      </c>
    </row>
    <row r="89" ht="12.75" customHeight="1">
      <c r="A89" s="16">
        <v>30.29036770583529</v>
      </c>
      <c r="B89" s="16">
        <v>1.6765682454036732</v>
      </c>
      <c r="C89" s="16"/>
      <c r="D89" s="16">
        <f t="shared" si="8"/>
        <v>1.683568245</v>
      </c>
      <c r="E89" s="16">
        <f t="shared" si="3"/>
        <v>237.5045682</v>
      </c>
      <c r="F89" s="17">
        <f t="shared" si="9"/>
        <v>1858.129496</v>
      </c>
      <c r="G89" s="17">
        <f t="shared" si="5"/>
        <v>30.96882494</v>
      </c>
      <c r="H89" s="17"/>
      <c r="I89" s="19">
        <f t="shared" si="10"/>
        <v>35002.29036</v>
      </c>
    </row>
    <row r="90" ht="12.75" customHeight="1">
      <c r="A90" s="16">
        <v>30.296013189448402</v>
      </c>
      <c r="B90" s="16">
        <v>1.675758018585128</v>
      </c>
      <c r="C90" s="16"/>
      <c r="D90" s="16">
        <f t="shared" si="8"/>
        <v>1.682758019</v>
      </c>
      <c r="E90" s="16">
        <f t="shared" si="3"/>
        <v>237.503758</v>
      </c>
      <c r="F90" s="17">
        <f t="shared" si="9"/>
        <v>1866.258993</v>
      </c>
      <c r="G90" s="17">
        <f t="shared" si="5"/>
        <v>31.10431655</v>
      </c>
      <c r="H90" s="17"/>
      <c r="I90" s="19">
        <f t="shared" si="10"/>
        <v>35002.29601</v>
      </c>
    </row>
    <row r="91" ht="12.75" customHeight="1">
      <c r="A91" s="16">
        <v>30.309752198241366</v>
      </c>
      <c r="B91" s="16">
        <v>1.675777378097518</v>
      </c>
      <c r="C91" s="16"/>
      <c r="D91" s="16">
        <f t="shared" si="8"/>
        <v>1.682777378</v>
      </c>
      <c r="E91" s="16">
        <f t="shared" si="3"/>
        <v>237.5037774</v>
      </c>
      <c r="F91" s="17">
        <f t="shared" si="9"/>
        <v>1886.043165</v>
      </c>
      <c r="G91" s="17">
        <f t="shared" si="5"/>
        <v>31.43405276</v>
      </c>
      <c r="H91" s="17"/>
      <c r="I91" s="19">
        <f t="shared" si="10"/>
        <v>35002.30975</v>
      </c>
    </row>
    <row r="92" ht="12.75" customHeight="1">
      <c r="A92" s="16">
        <v>30.31829536370899</v>
      </c>
      <c r="B92" s="16">
        <v>1.6741530525579496</v>
      </c>
      <c r="C92" s="16"/>
      <c r="D92" s="16">
        <f t="shared" si="8"/>
        <v>1.681153053</v>
      </c>
      <c r="E92" s="16">
        <f t="shared" si="3"/>
        <v>237.5021531</v>
      </c>
      <c r="F92" s="17">
        <f t="shared" si="9"/>
        <v>1898.345324</v>
      </c>
      <c r="G92" s="17">
        <f t="shared" si="5"/>
        <v>31.63908873</v>
      </c>
      <c r="H92" s="17"/>
      <c r="I92" s="19">
        <f t="shared" si="10"/>
        <v>35002.31829</v>
      </c>
    </row>
    <row r="93" ht="12.75" customHeight="1">
      <c r="A93" s="16">
        <v>30.332334132693802</v>
      </c>
      <c r="B93" s="16">
        <v>1.6725364708233372</v>
      </c>
      <c r="C93" s="16"/>
      <c r="D93" s="16">
        <f t="shared" si="8"/>
        <v>1.679536471</v>
      </c>
      <c r="E93" s="16">
        <f t="shared" si="3"/>
        <v>237.5005365</v>
      </c>
      <c r="F93" s="17">
        <f t="shared" si="9"/>
        <v>1918.561151</v>
      </c>
      <c r="G93" s="17">
        <f t="shared" si="5"/>
        <v>31.97601918</v>
      </c>
      <c r="H93" s="17"/>
      <c r="I93" s="19">
        <f t="shared" si="10"/>
        <v>35002.33233</v>
      </c>
    </row>
    <row r="94" ht="12.75" customHeight="1">
      <c r="A94" s="16">
        <v>30.343774980015947</v>
      </c>
      <c r="B94" s="16">
        <v>1.670098046562746</v>
      </c>
      <c r="C94" s="16"/>
      <c r="D94" s="16">
        <f t="shared" si="8"/>
        <v>1.677098047</v>
      </c>
      <c r="E94" s="16">
        <f t="shared" si="3"/>
        <v>237.498098</v>
      </c>
      <c r="F94" s="17">
        <f t="shared" si="9"/>
        <v>1935.035971</v>
      </c>
      <c r="G94" s="17">
        <f t="shared" si="5"/>
        <v>32.25059952</v>
      </c>
      <c r="H94" s="17"/>
      <c r="I94" s="19">
        <f t="shared" si="10"/>
        <v>35002.34377</v>
      </c>
    </row>
    <row r="95" ht="12.75" customHeight="1">
      <c r="A95" s="16">
        <v>30.35491606714624</v>
      </c>
      <c r="B95" s="16">
        <v>1.6692955635491566</v>
      </c>
      <c r="C95" s="16"/>
      <c r="D95" s="16">
        <f t="shared" si="8"/>
        <v>1.676295564</v>
      </c>
      <c r="E95" s="16">
        <f t="shared" si="3"/>
        <v>237.4972956</v>
      </c>
      <c r="F95" s="17">
        <f t="shared" si="9"/>
        <v>1951.079137</v>
      </c>
      <c r="G95" s="17">
        <f t="shared" si="5"/>
        <v>32.51798561</v>
      </c>
      <c r="H95" s="17"/>
      <c r="I95" s="19">
        <f t="shared" si="10"/>
        <v>35002.35491</v>
      </c>
    </row>
    <row r="96" ht="12.75" customHeight="1">
      <c r="A96" s="16">
        <v>30.3714028776978</v>
      </c>
      <c r="B96" s="16">
        <v>1.669318794964025</v>
      </c>
      <c r="C96" s="16"/>
      <c r="D96" s="16">
        <f t="shared" si="8"/>
        <v>1.676318795</v>
      </c>
      <c r="E96" s="16">
        <f t="shared" si="3"/>
        <v>237.4973188</v>
      </c>
      <c r="F96" s="17">
        <f t="shared" si="9"/>
        <v>1974.820144</v>
      </c>
      <c r="G96" s="17">
        <f t="shared" si="5"/>
        <v>32.91366906</v>
      </c>
      <c r="H96" s="17"/>
      <c r="I96" s="19">
        <f t="shared" si="10"/>
        <v>35002.3714</v>
      </c>
    </row>
    <row r="97" ht="12.75" customHeight="1">
      <c r="A97" s="16">
        <v>30.377348121502756</v>
      </c>
      <c r="B97" s="16">
        <v>1.6668726268984773</v>
      </c>
      <c r="C97" s="16"/>
      <c r="D97" s="16">
        <f t="shared" si="8"/>
        <v>1.673872627</v>
      </c>
      <c r="E97" s="16">
        <f t="shared" si="3"/>
        <v>237.4948726</v>
      </c>
      <c r="F97" s="17">
        <f t="shared" si="9"/>
        <v>1983.381295</v>
      </c>
      <c r="G97" s="17">
        <f t="shared" si="5"/>
        <v>33.05635492</v>
      </c>
      <c r="H97" s="17"/>
      <c r="I97" s="19">
        <f t="shared" si="10"/>
        <v>35002.37734</v>
      </c>
    </row>
    <row r="98" ht="12.75" customHeight="1">
      <c r="A98" s="16">
        <v>30.38574140687446</v>
      </c>
      <c r="B98" s="16">
        <v>1.6660662719824102</v>
      </c>
      <c r="C98" s="16"/>
      <c r="D98" s="16">
        <f t="shared" si="8"/>
        <v>1.673066272</v>
      </c>
      <c r="E98" s="16">
        <f t="shared" si="3"/>
        <v>237.4940663</v>
      </c>
      <c r="F98" s="17">
        <f t="shared" si="9"/>
        <v>1995.467626</v>
      </c>
      <c r="G98" s="17">
        <f t="shared" si="5"/>
        <v>33.25779376</v>
      </c>
      <c r="H98" s="17"/>
      <c r="I98" s="19">
        <f t="shared" si="10"/>
        <v>35002.38574</v>
      </c>
    </row>
    <row r="99" ht="12.75" customHeight="1">
      <c r="A99" s="16">
        <v>30.421462829736168</v>
      </c>
      <c r="B99" s="16">
        <v>1.6661166067146245</v>
      </c>
      <c r="C99" s="16"/>
      <c r="D99" s="16">
        <f t="shared" si="8"/>
        <v>1.673116607</v>
      </c>
      <c r="E99" s="16">
        <f t="shared" si="3"/>
        <v>237.4941166</v>
      </c>
      <c r="F99" s="17">
        <f t="shared" si="9"/>
        <v>2046.906475</v>
      </c>
      <c r="G99" s="17">
        <f t="shared" si="5"/>
        <v>34.11510791</v>
      </c>
      <c r="H99" s="17"/>
      <c r="I99" s="19">
        <f t="shared" si="10"/>
        <v>35002.42146</v>
      </c>
    </row>
    <row r="100" ht="12.75" customHeight="1">
      <c r="A100" s="16">
        <v>30.451838529176616</v>
      </c>
      <c r="B100" s="16">
        <v>1.6653412270183812</v>
      </c>
      <c r="C100" s="16"/>
      <c r="D100" s="16">
        <f t="shared" si="8"/>
        <v>1.672341227</v>
      </c>
      <c r="E100" s="16">
        <f t="shared" si="3"/>
        <v>237.4933412</v>
      </c>
      <c r="F100" s="17">
        <f t="shared" si="9"/>
        <v>2090.647482</v>
      </c>
      <c r="G100" s="17">
        <f t="shared" si="5"/>
        <v>34.8441247</v>
      </c>
      <c r="H100" s="17"/>
      <c r="I100" s="19">
        <f t="shared" si="10"/>
        <v>35002.45183</v>
      </c>
    </row>
    <row r="101" ht="12.75" customHeight="1">
      <c r="A101" s="16">
        <v>30.476568745003956</v>
      </c>
      <c r="B101" s="16">
        <v>1.6653760741406836</v>
      </c>
      <c r="C101" s="16"/>
      <c r="D101" s="16">
        <f t="shared" si="8"/>
        <v>1.672376074</v>
      </c>
      <c r="E101" s="16">
        <f t="shared" si="3"/>
        <v>237.4933761</v>
      </c>
      <c r="F101" s="17">
        <f t="shared" si="9"/>
        <v>2126.258993</v>
      </c>
      <c r="G101" s="17">
        <f t="shared" si="5"/>
        <v>35.43764988</v>
      </c>
      <c r="H101" s="17"/>
      <c r="I101" s="19">
        <f t="shared" si="10"/>
        <v>35002.47656</v>
      </c>
    </row>
    <row r="102" ht="12.75" customHeight="1">
      <c r="A102" s="16">
        <v>30.49030775379692</v>
      </c>
      <c r="B102" s="16">
        <v>1.6653954336530736</v>
      </c>
      <c r="C102" s="16"/>
      <c r="D102" s="16">
        <f t="shared" si="8"/>
        <v>1.672395434</v>
      </c>
      <c r="E102" s="16">
        <f t="shared" si="3"/>
        <v>237.4933954</v>
      </c>
      <c r="F102" s="17">
        <f t="shared" si="9"/>
        <v>2146.043165</v>
      </c>
      <c r="G102" s="17">
        <f t="shared" si="5"/>
        <v>35.76738609</v>
      </c>
      <c r="H102" s="17"/>
      <c r="I102" s="19">
        <f t="shared" si="10"/>
        <v>35002.4903</v>
      </c>
    </row>
    <row r="103" ht="12.75" customHeight="1">
      <c r="A103" s="16">
        <v>30.51518784972018</v>
      </c>
      <c r="B103" s="16">
        <v>1.6646123101518744</v>
      </c>
      <c r="C103" s="16"/>
      <c r="D103" s="16">
        <f t="shared" si="8"/>
        <v>1.67161231</v>
      </c>
      <c r="E103" s="16">
        <f t="shared" si="3"/>
        <v>237.4926123</v>
      </c>
      <c r="F103" s="17">
        <f t="shared" si="9"/>
        <v>2181.870504</v>
      </c>
      <c r="G103" s="17">
        <f t="shared" si="5"/>
        <v>36.36450839</v>
      </c>
      <c r="H103" s="17"/>
      <c r="I103" s="19">
        <f t="shared" si="10"/>
        <v>35002.51518</v>
      </c>
    </row>
    <row r="104" ht="12.75" customHeight="1">
      <c r="A104" s="16">
        <v>30.542665867306113</v>
      </c>
      <c r="B104" s="16">
        <v>1.6646510291766545</v>
      </c>
      <c r="C104" s="16"/>
      <c r="D104" s="16">
        <f t="shared" si="8"/>
        <v>1.671651029</v>
      </c>
      <c r="E104" s="16">
        <f t="shared" si="3"/>
        <v>237.492651</v>
      </c>
      <c r="F104" s="17">
        <f t="shared" si="9"/>
        <v>2221.438849</v>
      </c>
      <c r="G104" s="17">
        <f t="shared" si="5"/>
        <v>37.02398082</v>
      </c>
      <c r="H104" s="17"/>
      <c r="I104" s="19">
        <f t="shared" si="10"/>
        <v>35002.54266</v>
      </c>
    </row>
    <row r="105" ht="12.75" customHeight="1">
      <c r="A105" s="16">
        <v>30.572891686650635</v>
      </c>
      <c r="B105" s="16">
        <v>1.6646936201039129</v>
      </c>
      <c r="C105" s="16"/>
      <c r="D105" s="16">
        <f t="shared" si="8"/>
        <v>1.67169362</v>
      </c>
      <c r="E105" s="16">
        <f t="shared" si="3"/>
        <v>237.4926936</v>
      </c>
      <c r="F105" s="17">
        <f t="shared" si="9"/>
        <v>2264.964029</v>
      </c>
      <c r="G105" s="17">
        <f t="shared" si="5"/>
        <v>37.74940048</v>
      </c>
      <c r="H105" s="17"/>
      <c r="I105" s="19">
        <f t="shared" si="10"/>
        <v>35002.57289</v>
      </c>
    </row>
    <row r="106" ht="12.75" customHeight="1">
      <c r="A106" s="16">
        <v>30.600519584332492</v>
      </c>
      <c r="B106" s="16">
        <v>1.6639143685051918</v>
      </c>
      <c r="C106" s="16"/>
      <c r="D106" s="16">
        <f t="shared" si="8"/>
        <v>1.670914369</v>
      </c>
      <c r="E106" s="16">
        <f t="shared" si="3"/>
        <v>237.4919144</v>
      </c>
      <c r="F106" s="17">
        <f t="shared" si="9"/>
        <v>2304.748201</v>
      </c>
      <c r="G106" s="17">
        <f t="shared" si="5"/>
        <v>38.41247002</v>
      </c>
      <c r="H106" s="17"/>
      <c r="I106" s="19">
        <f t="shared" si="10"/>
        <v>35002.60052</v>
      </c>
    </row>
    <row r="107" ht="12.75" customHeight="1">
      <c r="A107" s="16">
        <v>30.641586730615465</v>
      </c>
      <c r="B107" s="16">
        <v>1.6647904176658632</v>
      </c>
      <c r="C107" s="16"/>
      <c r="D107" s="16">
        <f t="shared" si="8"/>
        <v>1.671790418</v>
      </c>
      <c r="E107" s="16">
        <f t="shared" si="3"/>
        <v>237.4927904</v>
      </c>
      <c r="F107" s="17">
        <f t="shared" si="9"/>
        <v>2363.884892</v>
      </c>
      <c r="G107" s="17">
        <f t="shared" si="5"/>
        <v>39.39808153</v>
      </c>
      <c r="H107" s="17"/>
      <c r="I107" s="19">
        <f t="shared" si="10"/>
        <v>35002.64158</v>
      </c>
    </row>
    <row r="108" ht="12.75" customHeight="1">
      <c r="A108" s="16">
        <v>30.69104716227014</v>
      </c>
      <c r="B108" s="16">
        <v>1.6648601119104676</v>
      </c>
      <c r="C108" s="16"/>
      <c r="D108" s="16">
        <f t="shared" si="8"/>
        <v>1.671860112</v>
      </c>
      <c r="E108" s="16">
        <f t="shared" si="3"/>
        <v>237.4928601</v>
      </c>
      <c r="F108" s="17">
        <f t="shared" si="9"/>
        <v>2435.107914</v>
      </c>
      <c r="G108" s="17">
        <f t="shared" si="5"/>
        <v>40.58513189</v>
      </c>
      <c r="H108" s="17"/>
      <c r="I108" s="19">
        <f t="shared" si="10"/>
        <v>35002.69104</v>
      </c>
    </row>
    <row r="109" ht="12.75" customHeight="1">
      <c r="A109" s="16">
        <v>30.732264188649037</v>
      </c>
      <c r="B109" s="16">
        <v>1.6649181904476378</v>
      </c>
      <c r="C109" s="16"/>
      <c r="D109" s="16">
        <f t="shared" si="8"/>
        <v>1.67191819</v>
      </c>
      <c r="E109" s="16">
        <f t="shared" si="3"/>
        <v>237.4929182</v>
      </c>
      <c r="F109" s="17">
        <f t="shared" si="9"/>
        <v>2494.460432</v>
      </c>
      <c r="G109" s="17">
        <f t="shared" si="5"/>
        <v>41.57434053</v>
      </c>
      <c r="H109" s="17"/>
      <c r="I109" s="19">
        <f t="shared" si="10"/>
        <v>35002.73226</v>
      </c>
    </row>
    <row r="110" ht="12.75" customHeight="1">
      <c r="A110" s="16">
        <v>30.779126698641043</v>
      </c>
      <c r="B110" s="16">
        <v>1.664166042166263</v>
      </c>
      <c r="C110" s="16"/>
      <c r="D110" s="16">
        <f t="shared" si="8"/>
        <v>1.671166042</v>
      </c>
      <c r="E110" s="16">
        <f t="shared" si="3"/>
        <v>237.492166</v>
      </c>
      <c r="F110" s="17">
        <f t="shared" si="9"/>
        <v>2561.942446</v>
      </c>
      <c r="G110" s="17">
        <f t="shared" si="5"/>
        <v>42.69904077</v>
      </c>
      <c r="H110" s="17"/>
      <c r="I110" s="19">
        <f t="shared" si="10"/>
        <v>35002.77912</v>
      </c>
    </row>
    <row r="111" ht="12.75" customHeight="1">
      <c r="A111" s="16">
        <v>30.82858713029572</v>
      </c>
      <c r="B111" s="16">
        <v>1.6642357364108673</v>
      </c>
      <c r="C111" s="16"/>
      <c r="D111" s="16">
        <f t="shared" si="8"/>
        <v>1.671235736</v>
      </c>
      <c r="E111" s="16">
        <f t="shared" si="3"/>
        <v>237.4922357</v>
      </c>
      <c r="F111" s="17">
        <f t="shared" si="9"/>
        <v>2633.165468</v>
      </c>
      <c r="G111" s="17">
        <f t="shared" si="5"/>
        <v>43.88609113</v>
      </c>
      <c r="H111" s="17"/>
      <c r="I111" s="19">
        <f t="shared" si="10"/>
        <v>35002.82858</v>
      </c>
    </row>
    <row r="112" ht="12.75" customHeight="1">
      <c r="A112" s="16">
        <v>30.86980415667462</v>
      </c>
      <c r="B112" s="16">
        <v>1.6642938149480377</v>
      </c>
      <c r="C112" s="16"/>
      <c r="D112" s="16">
        <f t="shared" si="8"/>
        <v>1.671293815</v>
      </c>
      <c r="E112" s="16">
        <f t="shared" si="3"/>
        <v>237.4922938</v>
      </c>
      <c r="F112" s="17">
        <f t="shared" si="9"/>
        <v>2692.517986</v>
      </c>
      <c r="G112" s="17">
        <f t="shared" si="5"/>
        <v>44.87529976</v>
      </c>
      <c r="H112" s="17"/>
      <c r="I112" s="19">
        <f t="shared" si="10"/>
        <v>35002.8698</v>
      </c>
    </row>
    <row r="113" ht="12.75" customHeight="1">
      <c r="A113" s="16">
        <v>30.90002997601914</v>
      </c>
      <c r="B113" s="16">
        <v>1.6643364058752956</v>
      </c>
      <c r="C113" s="16"/>
      <c r="D113" s="16">
        <f t="shared" si="8"/>
        <v>1.671336406</v>
      </c>
      <c r="E113" s="16">
        <f t="shared" si="3"/>
        <v>237.4923364</v>
      </c>
      <c r="F113" s="17">
        <f t="shared" si="9"/>
        <v>2736.043165</v>
      </c>
      <c r="G113" s="17">
        <f t="shared" si="5"/>
        <v>45.60071942</v>
      </c>
      <c r="H113" s="17"/>
      <c r="I113" s="19">
        <f t="shared" si="10"/>
        <v>35002.90003</v>
      </c>
    </row>
    <row r="114" ht="12.75" customHeight="1">
      <c r="A114" s="16">
        <v>30.922012390087886</v>
      </c>
      <c r="B114" s="16">
        <v>1.6643673810951198</v>
      </c>
      <c r="C114" s="16"/>
      <c r="D114" s="16">
        <f t="shared" si="8"/>
        <v>1.671367381</v>
      </c>
      <c r="E114" s="16">
        <f t="shared" si="3"/>
        <v>237.4923674</v>
      </c>
      <c r="F114" s="17">
        <f t="shared" si="9"/>
        <v>2767.697842</v>
      </c>
      <c r="G114" s="17">
        <f t="shared" si="5"/>
        <v>46.12829736</v>
      </c>
      <c r="H114" s="17"/>
      <c r="I114" s="19">
        <f t="shared" si="10"/>
        <v>35002.92201</v>
      </c>
    </row>
    <row r="115" ht="12.75" customHeight="1">
      <c r="A115" s="16">
        <v>30.935901278976775</v>
      </c>
      <c r="B115" s="16">
        <v>1.6635687699840087</v>
      </c>
      <c r="C115" s="16"/>
      <c r="D115" s="16">
        <f t="shared" si="8"/>
        <v>1.67056877</v>
      </c>
      <c r="E115" s="16">
        <f t="shared" si="3"/>
        <v>237.4915688</v>
      </c>
      <c r="F115" s="17">
        <f t="shared" si="9"/>
        <v>2787.697842</v>
      </c>
      <c r="G115" s="17">
        <f t="shared" si="5"/>
        <v>46.4616307</v>
      </c>
      <c r="H115" s="17"/>
      <c r="I115" s="19">
        <f t="shared" si="10"/>
        <v>35002.9359</v>
      </c>
    </row>
    <row r="116" ht="12.75" customHeight="1">
      <c r="A116" s="16">
        <v>30.947192246202995</v>
      </c>
      <c r="B116" s="16">
        <v>1.6619483163469186</v>
      </c>
      <c r="C116" s="16"/>
      <c r="D116" s="16">
        <f t="shared" si="8"/>
        <v>1.668948316</v>
      </c>
      <c r="E116" s="16">
        <f t="shared" si="3"/>
        <v>237.4899483</v>
      </c>
      <c r="F116" s="17">
        <f t="shared" si="9"/>
        <v>2803.956835</v>
      </c>
      <c r="G116" s="17">
        <f t="shared" si="5"/>
        <v>46.73261391</v>
      </c>
      <c r="H116" s="17"/>
      <c r="I116" s="19">
        <f t="shared" si="10"/>
        <v>35002.94719</v>
      </c>
    </row>
    <row r="117" ht="12.75" customHeight="1">
      <c r="A117" s="16">
        <v>30.982913669064704</v>
      </c>
      <c r="B117" s="16">
        <v>1.6619986510791327</v>
      </c>
      <c r="C117" s="16"/>
      <c r="D117" s="16">
        <f t="shared" si="8"/>
        <v>1.668998651</v>
      </c>
      <c r="E117" s="16">
        <f t="shared" si="3"/>
        <v>237.4899987</v>
      </c>
      <c r="F117" s="17">
        <f t="shared" si="9"/>
        <v>2855.395683</v>
      </c>
      <c r="G117" s="17">
        <f t="shared" si="5"/>
        <v>47.58992806</v>
      </c>
      <c r="H117" s="17"/>
      <c r="I117" s="19">
        <f t="shared" si="10"/>
        <v>35002.98291</v>
      </c>
    </row>
    <row r="118" ht="12.75" customHeight="1">
      <c r="A118" s="16">
        <v>31.035121902477975</v>
      </c>
      <c r="B118" s="16">
        <v>1.662072217226215</v>
      </c>
      <c r="C118" s="16"/>
      <c r="D118" s="16">
        <f t="shared" si="8"/>
        <v>1.669072217</v>
      </c>
      <c r="E118" s="16">
        <f t="shared" si="3"/>
        <v>237.4900722</v>
      </c>
      <c r="F118" s="17">
        <f t="shared" si="9"/>
        <v>2930.57554</v>
      </c>
      <c r="G118" s="17">
        <f t="shared" si="5"/>
        <v>48.84292566</v>
      </c>
      <c r="H118" s="17"/>
      <c r="I118" s="19">
        <f t="shared" si="10"/>
        <v>35003.03512</v>
      </c>
    </row>
    <row r="119" ht="12.75" customHeight="1">
      <c r="A119" s="16">
        <v>31.073591127098275</v>
      </c>
      <c r="B119" s="16">
        <v>1.6621264238609073</v>
      </c>
      <c r="C119" s="16"/>
      <c r="D119" s="16">
        <f t="shared" si="8"/>
        <v>1.669126424</v>
      </c>
      <c r="E119" s="16">
        <f t="shared" si="3"/>
        <v>237.4901264</v>
      </c>
      <c r="F119" s="17">
        <f t="shared" si="9"/>
        <v>2985.971223</v>
      </c>
      <c r="G119" s="17">
        <f t="shared" si="5"/>
        <v>49.76618705</v>
      </c>
      <c r="H119" s="17"/>
      <c r="I119" s="19">
        <f t="shared" si="10"/>
        <v>35003.07359</v>
      </c>
    </row>
    <row r="120" ht="12.75" customHeight="1">
      <c r="A120" s="16">
        <v>31.109312549959988</v>
      </c>
      <c r="B120" s="16">
        <v>1.6621767585931215</v>
      </c>
      <c r="C120" s="16"/>
      <c r="D120" s="16">
        <f t="shared" si="8"/>
        <v>1.669176759</v>
      </c>
      <c r="E120" s="16">
        <f t="shared" si="3"/>
        <v>237.4901768</v>
      </c>
      <c r="F120" s="17">
        <f t="shared" si="9"/>
        <v>3037.410072</v>
      </c>
      <c r="G120" s="17">
        <f t="shared" si="5"/>
        <v>50.6235012</v>
      </c>
      <c r="H120" s="17"/>
      <c r="I120" s="19">
        <f t="shared" si="10"/>
        <v>35003.10931</v>
      </c>
    </row>
    <row r="121" ht="12.75" customHeight="1">
      <c r="A121" s="16">
        <v>31.145183852917622</v>
      </c>
      <c r="B121" s="16">
        <v>1.6614091227018346</v>
      </c>
      <c r="C121" s="16"/>
      <c r="D121" s="16">
        <f t="shared" si="8"/>
        <v>1.668409123</v>
      </c>
      <c r="E121" s="16">
        <f t="shared" si="3"/>
        <v>237.4894091</v>
      </c>
      <c r="F121" s="17">
        <f t="shared" si="9"/>
        <v>3089.064748</v>
      </c>
      <c r="G121" s="17">
        <f t="shared" si="5"/>
        <v>51.48441247</v>
      </c>
      <c r="H121" s="17"/>
      <c r="I121" s="19">
        <f t="shared" si="10"/>
        <v>35003.14518</v>
      </c>
    </row>
    <row r="122" ht="12.75" customHeight="1">
      <c r="A122" s="16">
        <v>31.172661870503553</v>
      </c>
      <c r="B122" s="16">
        <v>1.6614478417266147</v>
      </c>
      <c r="C122" s="16"/>
      <c r="D122" s="16">
        <f t="shared" si="8"/>
        <v>1.668447842</v>
      </c>
      <c r="E122" s="16">
        <f t="shared" si="3"/>
        <v>237.4894478</v>
      </c>
      <c r="F122" s="17">
        <f t="shared" si="9"/>
        <v>3128.633094</v>
      </c>
      <c r="G122" s="17">
        <f t="shared" si="5"/>
        <v>52.14388489</v>
      </c>
      <c r="H122" s="17"/>
      <c r="I122" s="19">
        <f t="shared" si="10"/>
        <v>35003.17266</v>
      </c>
    </row>
    <row r="123" ht="12.75" customHeight="1">
      <c r="A123" s="16">
        <v>31.186400879296517</v>
      </c>
      <c r="B123" s="16">
        <v>1.6614672012390048</v>
      </c>
      <c r="C123" s="16"/>
      <c r="D123" s="16">
        <f t="shared" si="8"/>
        <v>1.668467201</v>
      </c>
      <c r="E123" s="16">
        <f t="shared" si="3"/>
        <v>237.4894672</v>
      </c>
      <c r="F123" s="17">
        <f t="shared" si="9"/>
        <v>3148.417266</v>
      </c>
      <c r="G123" s="17">
        <f t="shared" si="5"/>
        <v>52.4736211</v>
      </c>
      <c r="H123" s="17"/>
      <c r="I123" s="19">
        <f t="shared" si="10"/>
        <v>35003.1864</v>
      </c>
    </row>
    <row r="124" ht="12.75" customHeight="1">
      <c r="A124" s="16">
        <v>31.19204636290963</v>
      </c>
      <c r="B124" s="16">
        <v>1.6606569744204598</v>
      </c>
      <c r="C124" s="16"/>
      <c r="D124" s="16">
        <f t="shared" si="8"/>
        <v>1.667656974</v>
      </c>
      <c r="E124" s="16">
        <f t="shared" si="3"/>
        <v>237.488657</v>
      </c>
      <c r="F124" s="17">
        <f t="shared" si="9"/>
        <v>3156.546763</v>
      </c>
      <c r="G124" s="17">
        <f t="shared" si="5"/>
        <v>52.60911271</v>
      </c>
      <c r="H124" s="17"/>
      <c r="I124" s="19">
        <f t="shared" si="10"/>
        <v>35003.19204</v>
      </c>
    </row>
    <row r="125" ht="12.75" customHeight="1">
      <c r="A125" s="16">
        <v>31.198141486810506</v>
      </c>
      <c r="B125" s="16">
        <v>1.657392835731411</v>
      </c>
      <c r="C125" s="16"/>
      <c r="D125" s="16">
        <f t="shared" si="8"/>
        <v>1.664392836</v>
      </c>
      <c r="E125" s="16">
        <f t="shared" si="3"/>
        <v>237.4853928</v>
      </c>
      <c r="F125" s="17">
        <f t="shared" si="9"/>
        <v>3165.323741</v>
      </c>
      <c r="G125" s="17">
        <f t="shared" si="5"/>
        <v>52.75539568</v>
      </c>
      <c r="H125" s="17"/>
      <c r="I125" s="19">
        <f t="shared" si="10"/>
        <v>35003.19814</v>
      </c>
    </row>
    <row r="126" ht="12.75" customHeight="1">
      <c r="A126" s="16">
        <v>31.209882094324495</v>
      </c>
      <c r="B126" s="16">
        <v>1.6533184702238168</v>
      </c>
      <c r="C126" s="16"/>
      <c r="D126" s="16">
        <f t="shared" si="8"/>
        <v>1.66031847</v>
      </c>
      <c r="E126" s="16">
        <f t="shared" si="3"/>
        <v>237.4813185</v>
      </c>
      <c r="F126" s="17">
        <f t="shared" si="9"/>
        <v>3182.230216</v>
      </c>
      <c r="G126" s="17">
        <f t="shared" si="5"/>
        <v>53.03717026</v>
      </c>
      <c r="H126" s="17"/>
      <c r="I126" s="19">
        <f t="shared" si="10"/>
        <v>35003.20988</v>
      </c>
    </row>
    <row r="127" ht="12.75" customHeight="1">
      <c r="A127" s="16">
        <v>31.221322941646637</v>
      </c>
      <c r="B127" s="16">
        <v>1.6508800459632254</v>
      </c>
      <c r="C127" s="16"/>
      <c r="D127" s="16">
        <f t="shared" si="8"/>
        <v>1.657880046</v>
      </c>
      <c r="E127" s="16">
        <f t="shared" si="3"/>
        <v>237.47888</v>
      </c>
      <c r="F127" s="17">
        <f t="shared" si="9"/>
        <v>3198.705036</v>
      </c>
      <c r="G127" s="17">
        <f t="shared" si="5"/>
        <v>53.3117506</v>
      </c>
      <c r="H127" s="17"/>
      <c r="I127" s="19">
        <f t="shared" si="10"/>
        <v>35003.22132</v>
      </c>
    </row>
    <row r="128" ht="12.75" customHeight="1">
      <c r="A128" s="16">
        <v>31.232613908872857</v>
      </c>
      <c r="B128" s="16">
        <v>1.649259592326135</v>
      </c>
      <c r="C128" s="16"/>
      <c r="D128" s="16">
        <f t="shared" si="8"/>
        <v>1.656259592</v>
      </c>
      <c r="E128" s="16">
        <f t="shared" si="3"/>
        <v>237.4772596</v>
      </c>
      <c r="F128" s="17">
        <f t="shared" si="9"/>
        <v>3214.964029</v>
      </c>
      <c r="G128" s="17">
        <f t="shared" si="5"/>
        <v>53.58273381</v>
      </c>
      <c r="H128" s="17"/>
      <c r="I128" s="19">
        <f t="shared" si="10"/>
        <v>35003.23261</v>
      </c>
    </row>
    <row r="129" ht="12.75" customHeight="1">
      <c r="A129" s="16">
        <v>31.249100719424415</v>
      </c>
      <c r="B129" s="16">
        <v>1.6492828237410033</v>
      </c>
      <c r="C129" s="16"/>
      <c r="D129" s="16">
        <f t="shared" si="8"/>
        <v>1.656282824</v>
      </c>
      <c r="E129" s="16">
        <f t="shared" si="3"/>
        <v>237.4772828</v>
      </c>
      <c r="F129" s="17">
        <f t="shared" si="9"/>
        <v>3238.705036</v>
      </c>
      <c r="G129" s="17">
        <f t="shared" si="5"/>
        <v>53.97841727</v>
      </c>
      <c r="H129" s="17"/>
      <c r="I129" s="19">
        <f t="shared" si="10"/>
        <v>35003.2491</v>
      </c>
    </row>
    <row r="130" ht="12.75" customHeight="1">
      <c r="A130" s="16">
        <v>31.273830935251752</v>
      </c>
      <c r="B130" s="16">
        <v>1.6493176708633053</v>
      </c>
      <c r="C130" s="16"/>
      <c r="D130" s="16">
        <f t="shared" si="8"/>
        <v>1.656317671</v>
      </c>
      <c r="E130" s="16">
        <f t="shared" si="3"/>
        <v>237.4773177</v>
      </c>
      <c r="F130" s="17">
        <f t="shared" si="9"/>
        <v>3274.316547</v>
      </c>
      <c r="G130" s="17">
        <f t="shared" si="5"/>
        <v>54.57194245</v>
      </c>
      <c r="H130" s="17"/>
      <c r="I130" s="19">
        <f t="shared" si="10"/>
        <v>35003.27383</v>
      </c>
    </row>
    <row r="131" ht="12.75" customHeight="1">
      <c r="A131" s="16">
        <v>31.276578737010347</v>
      </c>
      <c r="B131" s="16">
        <v>1.6493215427657835</v>
      </c>
      <c r="C131" s="16"/>
      <c r="D131" s="16">
        <f t="shared" si="8"/>
        <v>1.656321543</v>
      </c>
      <c r="E131" s="16">
        <f t="shared" si="3"/>
        <v>237.4773215</v>
      </c>
      <c r="F131" s="17">
        <f t="shared" si="9"/>
        <v>3278.273381</v>
      </c>
      <c r="G131" s="17">
        <f t="shared" si="5"/>
        <v>54.63788969</v>
      </c>
      <c r="H131" s="17"/>
      <c r="I131" s="19">
        <f t="shared" si="10"/>
        <v>35003.27657</v>
      </c>
    </row>
    <row r="132" ht="12.75" customHeight="1">
      <c r="A132" s="16">
        <v>31.312450039967977</v>
      </c>
      <c r="B132" s="16">
        <v>1.6485539068744965</v>
      </c>
      <c r="C132" s="16"/>
      <c r="D132" s="16">
        <f t="shared" si="8"/>
        <v>1.655553907</v>
      </c>
      <c r="E132" s="16">
        <f t="shared" si="3"/>
        <v>237.4765539</v>
      </c>
      <c r="F132" s="17">
        <f t="shared" si="9"/>
        <v>3329.928058</v>
      </c>
      <c r="G132" s="17">
        <f t="shared" si="5"/>
        <v>55.49880096</v>
      </c>
      <c r="H132" s="17"/>
      <c r="I132" s="19">
        <f t="shared" si="10"/>
        <v>35003.31244</v>
      </c>
    </row>
    <row r="133" ht="12.75" customHeight="1">
      <c r="A133" s="16">
        <v>31.353667066346876</v>
      </c>
      <c r="B133" s="16">
        <v>1.6486119854116668</v>
      </c>
      <c r="C133" s="16"/>
      <c r="D133" s="16">
        <f t="shared" si="8"/>
        <v>1.655611985</v>
      </c>
      <c r="E133" s="16">
        <f t="shared" si="3"/>
        <v>237.476612</v>
      </c>
      <c r="F133" s="17">
        <f t="shared" si="9"/>
        <v>3389.280576</v>
      </c>
      <c r="G133" s="17">
        <f t="shared" si="5"/>
        <v>56.48800959</v>
      </c>
      <c r="H133" s="17"/>
      <c r="I133" s="19">
        <f t="shared" si="10"/>
        <v>35003.35366</v>
      </c>
    </row>
    <row r="134" ht="12.75" customHeight="1">
      <c r="A134" s="16">
        <v>31.397631894484366</v>
      </c>
      <c r="B134" s="16">
        <v>1.648673935851315</v>
      </c>
      <c r="C134" s="16"/>
      <c r="D134" s="16">
        <f t="shared" si="8"/>
        <v>1.655673936</v>
      </c>
      <c r="E134" s="16">
        <f t="shared" si="3"/>
        <v>237.4766739</v>
      </c>
      <c r="F134" s="17">
        <f t="shared" si="9"/>
        <v>3452.589928</v>
      </c>
      <c r="G134" s="17">
        <f t="shared" si="5"/>
        <v>57.54316547</v>
      </c>
      <c r="H134" s="17"/>
      <c r="I134" s="19">
        <f t="shared" si="10"/>
        <v>35003.39763</v>
      </c>
    </row>
    <row r="135" ht="12.75" customHeight="1">
      <c r="A135" s="16">
        <v>31.430605515587484</v>
      </c>
      <c r="B135" s="16">
        <v>1.6487203986810512</v>
      </c>
      <c r="C135" s="16"/>
      <c r="D135" s="16">
        <f t="shared" si="8"/>
        <v>1.655720399</v>
      </c>
      <c r="E135" s="16">
        <f t="shared" si="3"/>
        <v>237.4767204</v>
      </c>
      <c r="F135" s="17">
        <f t="shared" si="9"/>
        <v>3500.071942</v>
      </c>
      <c r="G135" s="17">
        <f t="shared" si="5"/>
        <v>58.33453237</v>
      </c>
      <c r="H135" s="17"/>
      <c r="I135" s="19">
        <f t="shared" si="10"/>
        <v>35003.4306</v>
      </c>
    </row>
    <row r="136" ht="12.75" customHeight="1">
      <c r="A136" s="16">
        <v>31.488309352517938</v>
      </c>
      <c r="B136" s="16">
        <v>1.6488017086330895</v>
      </c>
      <c r="C136" s="16"/>
      <c r="D136" s="16">
        <f t="shared" si="8"/>
        <v>1.655801709</v>
      </c>
      <c r="E136" s="16">
        <f t="shared" si="3"/>
        <v>237.4768017</v>
      </c>
      <c r="F136" s="17">
        <f t="shared" si="9"/>
        <v>3583.165468</v>
      </c>
      <c r="G136" s="17">
        <f t="shared" si="5"/>
        <v>59.71942446</v>
      </c>
      <c r="H136" s="17"/>
      <c r="I136" s="19">
        <f t="shared" si="10"/>
        <v>35003.4883</v>
      </c>
    </row>
    <row r="137" ht="12.75" customHeight="1">
      <c r="A137" s="16">
        <v>31.5432653876898</v>
      </c>
      <c r="B137" s="16">
        <v>1.64887914668265</v>
      </c>
      <c r="C137" s="16"/>
      <c r="D137" s="16">
        <f t="shared" si="8"/>
        <v>1.655879147</v>
      </c>
      <c r="E137" s="16">
        <f t="shared" si="3"/>
        <v>237.4768791</v>
      </c>
      <c r="F137" s="17">
        <f t="shared" si="9"/>
        <v>3662.302158</v>
      </c>
      <c r="G137" s="17">
        <f t="shared" si="5"/>
        <v>61.0383693</v>
      </c>
      <c r="H137" s="17"/>
      <c r="I137" s="19">
        <f t="shared" si="10"/>
        <v>35003.54326</v>
      </c>
    </row>
    <row r="138" ht="12.75" customHeight="1">
      <c r="A138" s="16">
        <v>31.592725819344476</v>
      </c>
      <c r="B138" s="16">
        <v>1.6489488409272544</v>
      </c>
      <c r="C138" s="16"/>
      <c r="D138" s="16">
        <f t="shared" si="8"/>
        <v>1.655948841</v>
      </c>
      <c r="E138" s="16">
        <f t="shared" si="3"/>
        <v>237.4769488</v>
      </c>
      <c r="F138" s="17">
        <f t="shared" si="9"/>
        <v>3733.52518</v>
      </c>
      <c r="G138" s="17">
        <f t="shared" si="5"/>
        <v>62.22541966</v>
      </c>
      <c r="H138" s="17"/>
      <c r="I138" s="19">
        <f t="shared" si="10"/>
        <v>35003.59272</v>
      </c>
    </row>
    <row r="139" ht="12.75" customHeight="1">
      <c r="A139" s="16">
        <v>31.650429656274934</v>
      </c>
      <c r="B139" s="16">
        <v>1.6490301508792926</v>
      </c>
      <c r="C139" s="16"/>
      <c r="D139" s="16">
        <f t="shared" si="8"/>
        <v>1.656030151</v>
      </c>
      <c r="E139" s="16">
        <f t="shared" si="3"/>
        <v>237.4770302</v>
      </c>
      <c r="F139" s="17">
        <f t="shared" si="9"/>
        <v>3816.618705</v>
      </c>
      <c r="G139" s="17">
        <f t="shared" si="5"/>
        <v>63.61031175</v>
      </c>
      <c r="H139" s="17"/>
      <c r="I139" s="19">
        <f t="shared" si="10"/>
        <v>35003.65042</v>
      </c>
    </row>
    <row r="140" ht="12.75" customHeight="1">
      <c r="A140" s="16">
        <v>31.713629096722574</v>
      </c>
      <c r="B140" s="16">
        <v>1.649119204636287</v>
      </c>
      <c r="C140" s="16"/>
      <c r="D140" s="16">
        <f t="shared" si="8"/>
        <v>1.656119205</v>
      </c>
      <c r="E140" s="16">
        <f t="shared" si="3"/>
        <v>237.4771192</v>
      </c>
      <c r="F140" s="17">
        <f t="shared" si="9"/>
        <v>3907.625899</v>
      </c>
      <c r="G140" s="17">
        <f t="shared" si="5"/>
        <v>65.12709832</v>
      </c>
      <c r="H140" s="17"/>
      <c r="I140" s="19">
        <f t="shared" si="10"/>
        <v>35003.71362</v>
      </c>
    </row>
    <row r="141" ht="12.75" customHeight="1">
      <c r="A141" s="16">
        <v>31.774080735411623</v>
      </c>
      <c r="B141" s="16">
        <v>1.6492043864908035</v>
      </c>
      <c r="C141" s="16"/>
      <c r="D141" s="16">
        <f t="shared" si="8"/>
        <v>1.656204386</v>
      </c>
      <c r="E141" s="16">
        <f t="shared" si="3"/>
        <v>237.4772044</v>
      </c>
      <c r="F141" s="17">
        <f t="shared" si="9"/>
        <v>3994.676259</v>
      </c>
      <c r="G141" s="17">
        <f t="shared" si="5"/>
        <v>66.57793765</v>
      </c>
      <c r="H141" s="17"/>
      <c r="I141" s="19">
        <f t="shared" si="10"/>
        <v>35003.77407</v>
      </c>
    </row>
    <row r="142" ht="12.75" customHeight="1">
      <c r="A142" s="16">
        <v>31.81269984012785</v>
      </c>
      <c r="B142" s="16">
        <v>1.6484406225019943</v>
      </c>
      <c r="C142" s="16"/>
      <c r="D142" s="16">
        <f t="shared" si="8"/>
        <v>1.655440623</v>
      </c>
      <c r="E142" s="16">
        <f t="shared" si="3"/>
        <v>237.4764406</v>
      </c>
      <c r="F142" s="17">
        <f t="shared" si="9"/>
        <v>4050.28777</v>
      </c>
      <c r="G142" s="17">
        <f t="shared" si="5"/>
        <v>67.50479616</v>
      </c>
      <c r="H142" s="17"/>
      <c r="I142" s="19">
        <f t="shared" si="10"/>
        <v>35003.81269</v>
      </c>
    </row>
    <row r="143" ht="12.75" customHeight="1">
      <c r="A143" s="16">
        <v>31.86216027178253</v>
      </c>
      <c r="B143" s="16">
        <v>1.6485103167465986</v>
      </c>
      <c r="C143" s="16"/>
      <c r="D143" s="16">
        <f t="shared" si="8"/>
        <v>1.655510317</v>
      </c>
      <c r="E143" s="16">
        <f t="shared" si="3"/>
        <v>237.4765103</v>
      </c>
      <c r="F143" s="17">
        <f t="shared" si="9"/>
        <v>4121.510791</v>
      </c>
      <c r="G143" s="17">
        <f t="shared" si="5"/>
        <v>68.69184652</v>
      </c>
      <c r="H143" s="17"/>
      <c r="I143" s="19">
        <f t="shared" si="10"/>
        <v>35003.86215</v>
      </c>
    </row>
    <row r="144" ht="12.75" customHeight="1">
      <c r="A144" s="16">
        <v>31.94459432454032</v>
      </c>
      <c r="B144" s="16">
        <v>1.6486264738209393</v>
      </c>
      <c r="C144" s="16"/>
      <c r="D144" s="16">
        <f t="shared" si="8"/>
        <v>1.655626474</v>
      </c>
      <c r="E144" s="16">
        <f t="shared" si="3"/>
        <v>237.4766265</v>
      </c>
      <c r="F144" s="17">
        <f t="shared" si="9"/>
        <v>4240.215827</v>
      </c>
      <c r="G144" s="17">
        <f t="shared" si="5"/>
        <v>70.67026379</v>
      </c>
      <c r="H144" s="17"/>
      <c r="I144" s="19">
        <f t="shared" si="10"/>
        <v>35003.94459</v>
      </c>
    </row>
    <row r="145" ht="12.75" customHeight="1">
      <c r="A145" s="16">
        <v>31.99680255795359</v>
      </c>
      <c r="B145" s="16">
        <v>1.6487000399680216</v>
      </c>
      <c r="C145" s="16"/>
      <c r="D145" s="16">
        <f t="shared" si="8"/>
        <v>1.65570004</v>
      </c>
      <c r="E145" s="16">
        <f t="shared" si="3"/>
        <v>237.4767</v>
      </c>
      <c r="F145" s="17">
        <f t="shared" si="9"/>
        <v>4315.395683</v>
      </c>
      <c r="G145" s="17">
        <f t="shared" si="5"/>
        <v>71.92326139</v>
      </c>
      <c r="H145" s="17"/>
      <c r="I145" s="19">
        <f t="shared" si="10"/>
        <v>35003.9968</v>
      </c>
    </row>
    <row r="146" ht="12.75" customHeight="1">
      <c r="A146" s="16">
        <v>32.073741007194194</v>
      </c>
      <c r="B146" s="16">
        <v>1.648808453237406</v>
      </c>
      <c r="C146" s="16"/>
      <c r="D146" s="16">
        <f t="shared" si="8"/>
        <v>1.655808453</v>
      </c>
      <c r="E146" s="16">
        <f t="shared" si="3"/>
        <v>237.4768085</v>
      </c>
      <c r="F146" s="17">
        <f t="shared" si="9"/>
        <v>4426.18705</v>
      </c>
      <c r="G146" s="17">
        <f t="shared" si="5"/>
        <v>73.76978417</v>
      </c>
      <c r="H146" s="17"/>
      <c r="I146" s="19">
        <f t="shared" si="10"/>
        <v>35004.07373</v>
      </c>
    </row>
    <row r="147" ht="12.75" customHeight="1">
      <c r="A147" s="16">
        <v>32.145333733013544</v>
      </c>
      <c r="B147" s="16">
        <v>1.6480911520783335</v>
      </c>
      <c r="C147" s="16"/>
      <c r="D147" s="16">
        <f t="shared" si="8"/>
        <v>1.655091152</v>
      </c>
      <c r="E147" s="16">
        <f t="shared" si="3"/>
        <v>237.4760912</v>
      </c>
      <c r="F147" s="17">
        <f t="shared" si="9"/>
        <v>4529.280576</v>
      </c>
      <c r="G147" s="17">
        <f t="shared" si="5"/>
        <v>75.48800959</v>
      </c>
      <c r="H147" s="17"/>
      <c r="I147" s="19">
        <f t="shared" si="10"/>
        <v>35004.14533</v>
      </c>
    </row>
    <row r="148" ht="12.75" customHeight="1">
      <c r="A148" s="16">
        <v>32.21677657873696</v>
      </c>
      <c r="B148" s="16">
        <v>1.648191821542762</v>
      </c>
      <c r="C148" s="16"/>
      <c r="D148" s="16">
        <f t="shared" si="8"/>
        <v>1.655191822</v>
      </c>
      <c r="E148" s="16">
        <f t="shared" si="3"/>
        <v>237.4761918</v>
      </c>
      <c r="F148" s="17">
        <f t="shared" si="9"/>
        <v>4632.158273</v>
      </c>
      <c r="G148" s="17">
        <f t="shared" si="5"/>
        <v>77.20263789</v>
      </c>
      <c r="H148" s="17"/>
      <c r="I148" s="19">
        <f t="shared" si="10"/>
        <v>35004.21677</v>
      </c>
    </row>
    <row r="149" ht="12.75" customHeight="1">
      <c r="A149" s="16">
        <v>32.28806954436446</v>
      </c>
      <c r="B149" s="16">
        <v>1.6491104616306915</v>
      </c>
      <c r="C149" s="16"/>
      <c r="D149" s="16">
        <f t="shared" si="8"/>
        <v>1.656110462</v>
      </c>
      <c r="E149" s="16">
        <f t="shared" si="3"/>
        <v>237.4771105</v>
      </c>
      <c r="F149" s="17">
        <f t="shared" si="9"/>
        <v>4734.820144</v>
      </c>
      <c r="G149" s="17">
        <f t="shared" si="5"/>
        <v>78.91366906</v>
      </c>
      <c r="H149" s="17"/>
      <c r="I149" s="19">
        <f t="shared" si="10"/>
        <v>35004.28806</v>
      </c>
    </row>
    <row r="150" ht="12.75" customHeight="1">
      <c r="A150" s="16">
        <v>32.38714028776974</v>
      </c>
      <c r="B150" s="16">
        <v>1.6484318794963988</v>
      </c>
      <c r="C150" s="16"/>
      <c r="D150" s="16">
        <f t="shared" si="8"/>
        <v>1.655431879</v>
      </c>
      <c r="E150" s="16">
        <f t="shared" si="3"/>
        <v>237.4764319</v>
      </c>
      <c r="F150" s="17">
        <f t="shared" si="9"/>
        <v>4877.482014</v>
      </c>
      <c r="G150" s="17">
        <f t="shared" si="5"/>
        <v>81.29136691</v>
      </c>
      <c r="H150" s="17"/>
      <c r="I150" s="19">
        <f t="shared" si="10"/>
        <v>35004.38713</v>
      </c>
    </row>
    <row r="151" ht="12.75" customHeight="1">
      <c r="A151" s="16">
        <v>32.45858313349316</v>
      </c>
      <c r="B151" s="16">
        <v>1.6485325489608273</v>
      </c>
      <c r="C151" s="16"/>
      <c r="D151" s="16">
        <f t="shared" si="8"/>
        <v>1.655532549</v>
      </c>
      <c r="E151" s="16">
        <f t="shared" si="3"/>
        <v>237.4765325</v>
      </c>
      <c r="F151" s="17">
        <f t="shared" si="9"/>
        <v>4980.359712</v>
      </c>
      <c r="G151" s="17">
        <f t="shared" si="5"/>
        <v>83.0059952</v>
      </c>
      <c r="H151" s="17"/>
      <c r="I151" s="19">
        <f t="shared" si="10"/>
        <v>35004.45858</v>
      </c>
    </row>
    <row r="152" ht="12.75" customHeight="1">
      <c r="A152" s="16">
        <v>32.49980015987205</v>
      </c>
      <c r="B152" s="16">
        <v>1.6485906274979976</v>
      </c>
      <c r="C152" s="16"/>
      <c r="D152" s="16">
        <f t="shared" si="8"/>
        <v>1.655590627</v>
      </c>
      <c r="E152" s="16">
        <f t="shared" si="3"/>
        <v>237.4765906</v>
      </c>
      <c r="F152" s="17">
        <f t="shared" si="9"/>
        <v>5039.71223</v>
      </c>
      <c r="G152" s="17">
        <f t="shared" si="5"/>
        <v>83.99520384</v>
      </c>
      <c r="H152" s="17"/>
      <c r="I152" s="19">
        <f t="shared" si="10"/>
        <v>35004.49979</v>
      </c>
    </row>
    <row r="153" ht="12.75" customHeight="1">
      <c r="A153" s="16">
        <v>32.54651278976814</v>
      </c>
      <c r="B153" s="16">
        <v>1.648656449840124</v>
      </c>
      <c r="C153" s="16"/>
      <c r="D153" s="16">
        <f t="shared" si="8"/>
        <v>1.65565645</v>
      </c>
      <c r="E153" s="16">
        <f t="shared" si="3"/>
        <v>237.4766564</v>
      </c>
      <c r="F153" s="17">
        <f t="shared" si="9"/>
        <v>5106.978417</v>
      </c>
      <c r="G153" s="17">
        <f t="shared" si="5"/>
        <v>85.11630695</v>
      </c>
      <c r="H153" s="17"/>
      <c r="I153" s="19">
        <f t="shared" si="10"/>
        <v>35004.54651</v>
      </c>
    </row>
    <row r="154" ht="12.75" customHeight="1">
      <c r="A154" s="16">
        <v>32.59322541966422</v>
      </c>
      <c r="B154" s="16">
        <v>1.6487222721822503</v>
      </c>
      <c r="C154" s="16"/>
      <c r="D154" s="16">
        <f t="shared" si="8"/>
        <v>1.655722272</v>
      </c>
      <c r="E154" s="16">
        <f t="shared" si="3"/>
        <v>237.4767223</v>
      </c>
      <c r="F154" s="17">
        <f t="shared" si="9"/>
        <v>5174.244604</v>
      </c>
      <c r="G154" s="17">
        <f t="shared" si="5"/>
        <v>86.23741007</v>
      </c>
      <c r="H154" s="17"/>
      <c r="I154" s="19">
        <f t="shared" si="10"/>
        <v>35004.59322</v>
      </c>
    </row>
    <row r="155" ht="12.75" customHeight="1">
      <c r="A155" s="16">
        <v>32.67016386890483</v>
      </c>
      <c r="B155" s="16">
        <v>1.6488306854516348</v>
      </c>
      <c r="C155" s="16"/>
      <c r="D155" s="16">
        <f t="shared" si="8"/>
        <v>1.655830685</v>
      </c>
      <c r="E155" s="16">
        <f t="shared" si="3"/>
        <v>237.4768307</v>
      </c>
      <c r="F155" s="17">
        <f t="shared" si="9"/>
        <v>5285.035971</v>
      </c>
      <c r="G155" s="17">
        <f t="shared" si="5"/>
        <v>88.08393285</v>
      </c>
      <c r="H155" s="17"/>
      <c r="I155" s="19">
        <f t="shared" si="10"/>
        <v>35004.67016</v>
      </c>
    </row>
    <row r="156" ht="12.75" customHeight="1">
      <c r="A156" s="16">
        <v>32.755345723421215</v>
      </c>
      <c r="B156" s="16">
        <v>1.6489507144284534</v>
      </c>
      <c r="C156" s="16"/>
      <c r="D156" s="16">
        <f t="shared" si="8"/>
        <v>1.655950714</v>
      </c>
      <c r="E156" s="16">
        <f t="shared" si="3"/>
        <v>237.4769507</v>
      </c>
      <c r="F156" s="17">
        <f t="shared" si="9"/>
        <v>5407.697842</v>
      </c>
      <c r="G156" s="17">
        <f t="shared" si="5"/>
        <v>90.12829736</v>
      </c>
      <c r="H156" s="17"/>
      <c r="I156" s="19">
        <f t="shared" si="10"/>
        <v>35004.75534</v>
      </c>
    </row>
    <row r="157" ht="12.75" customHeight="1">
      <c r="A157" s="16">
        <v>32.843275379696195</v>
      </c>
      <c r="B157" s="16">
        <v>1.6490746153077498</v>
      </c>
      <c r="C157" s="16"/>
      <c r="D157" s="16">
        <f t="shared" si="8"/>
        <v>1.656074615</v>
      </c>
      <c r="E157" s="16">
        <f t="shared" si="3"/>
        <v>237.4770746</v>
      </c>
      <c r="F157" s="17">
        <f t="shared" si="9"/>
        <v>5534.316547</v>
      </c>
      <c r="G157" s="17">
        <f t="shared" si="5"/>
        <v>92.23860911</v>
      </c>
      <c r="H157" s="17"/>
      <c r="I157" s="19">
        <f t="shared" si="10"/>
        <v>35004.84327</v>
      </c>
    </row>
    <row r="158" ht="12.75" customHeight="1">
      <c r="A158" s="16">
        <v>32.93410271782569</v>
      </c>
      <c r="B158" s="16">
        <v>1.6483844174660232</v>
      </c>
      <c r="C158" s="16"/>
      <c r="D158" s="16">
        <f t="shared" si="8"/>
        <v>1.655384417</v>
      </c>
      <c r="E158" s="16">
        <f t="shared" si="3"/>
        <v>237.4763844</v>
      </c>
      <c r="F158" s="17">
        <f t="shared" si="9"/>
        <v>5665.107914</v>
      </c>
      <c r="G158" s="17">
        <f t="shared" si="5"/>
        <v>94.41846523</v>
      </c>
      <c r="H158" s="17"/>
      <c r="I158" s="19">
        <f t="shared" si="10"/>
        <v>35004.93409</v>
      </c>
    </row>
    <row r="159" ht="12.75" customHeight="1">
      <c r="A159" s="16">
        <v>33.02752797761786</v>
      </c>
      <c r="B159" s="16">
        <v>1.648516062150276</v>
      </c>
      <c r="C159" s="16"/>
      <c r="D159" s="16">
        <f t="shared" si="8"/>
        <v>1.655516062</v>
      </c>
      <c r="E159" s="16">
        <f t="shared" si="3"/>
        <v>237.4765161</v>
      </c>
      <c r="F159" s="17">
        <f t="shared" si="9"/>
        <v>5799.640288</v>
      </c>
      <c r="G159" s="17">
        <f t="shared" si="5"/>
        <v>96.66067146</v>
      </c>
      <c r="H159" s="17"/>
      <c r="I159" s="19">
        <f t="shared" si="10"/>
        <v>35005.02752</v>
      </c>
    </row>
    <row r="160" ht="12.75" customHeight="1">
      <c r="A160" s="16">
        <v>33.11545763389284</v>
      </c>
      <c r="B160" s="16">
        <v>1.6486399630295725</v>
      </c>
      <c r="C160" s="16"/>
      <c r="D160" s="16">
        <f t="shared" si="8"/>
        <v>1.655639963</v>
      </c>
      <c r="E160" s="16">
        <f t="shared" si="3"/>
        <v>237.47664</v>
      </c>
      <c r="F160" s="17">
        <f t="shared" si="9"/>
        <v>5926.258993</v>
      </c>
      <c r="G160" s="17">
        <f t="shared" si="5"/>
        <v>98.77098321</v>
      </c>
      <c r="H160" s="17"/>
      <c r="I160" s="19">
        <f t="shared" si="10"/>
        <v>35005.11545</v>
      </c>
    </row>
    <row r="161" ht="12.75" customHeight="1">
      <c r="A161" s="16">
        <v>33.17865707434048</v>
      </c>
      <c r="B161" s="16">
        <v>1.648729016786567</v>
      </c>
      <c r="C161" s="16"/>
      <c r="D161" s="16">
        <f t="shared" si="8"/>
        <v>1.655729017</v>
      </c>
      <c r="E161" s="16">
        <f t="shared" si="3"/>
        <v>237.476729</v>
      </c>
      <c r="F161" s="17">
        <f t="shared" si="9"/>
        <v>6017.266187</v>
      </c>
      <c r="G161" s="17">
        <f t="shared" si="5"/>
        <v>100.2877698</v>
      </c>
      <c r="H161" s="17"/>
      <c r="I161" s="19">
        <f t="shared" si="10"/>
        <v>35005.17865</v>
      </c>
    </row>
    <row r="162" ht="12.75" customHeight="1">
      <c r="A162" s="16">
        <v>33.3297861710631</v>
      </c>
      <c r="B162" s="16">
        <v>1.648941971422858</v>
      </c>
      <c r="C162" s="16"/>
      <c r="D162" s="16">
        <f t="shared" si="8"/>
        <v>1.655941971</v>
      </c>
      <c r="E162" s="16">
        <f t="shared" si="3"/>
        <v>237.476942</v>
      </c>
      <c r="F162" s="17">
        <f t="shared" si="9"/>
        <v>6234.892086</v>
      </c>
      <c r="G162" s="17">
        <f t="shared" si="5"/>
        <v>103.9148681</v>
      </c>
      <c r="H162" s="17"/>
      <c r="I162" s="19">
        <f t="shared" si="10"/>
        <v>35005.32978</v>
      </c>
    </row>
    <row r="163" ht="12.75" customHeight="1">
      <c r="A163" s="16">
        <v>33.412220223820896</v>
      </c>
      <c r="B163" s="16">
        <v>1.6490581284971984</v>
      </c>
      <c r="C163" s="16"/>
      <c r="D163" s="16">
        <f t="shared" si="8"/>
        <v>1.656058128</v>
      </c>
      <c r="E163" s="16">
        <f t="shared" si="3"/>
        <v>237.4770581</v>
      </c>
      <c r="F163" s="17">
        <f t="shared" si="9"/>
        <v>6353.597122</v>
      </c>
      <c r="G163" s="17">
        <f t="shared" si="5"/>
        <v>105.8932854</v>
      </c>
      <c r="H163" s="17"/>
      <c r="I163" s="19">
        <f t="shared" si="10"/>
        <v>35005.41221</v>
      </c>
    </row>
    <row r="164" ht="12.75" customHeight="1">
      <c r="A164" s="16">
        <v>33.44244604316542</v>
      </c>
      <c r="B164" s="16">
        <v>1.6491007194244567</v>
      </c>
      <c r="C164" s="16"/>
      <c r="D164" s="16">
        <f t="shared" si="8"/>
        <v>1.656100719</v>
      </c>
      <c r="E164" s="16">
        <f t="shared" si="3"/>
        <v>237.4771007</v>
      </c>
      <c r="F164" s="17">
        <f t="shared" si="9"/>
        <v>6397.122302</v>
      </c>
      <c r="G164" s="17">
        <f t="shared" si="5"/>
        <v>106.618705</v>
      </c>
      <c r="H164" s="17"/>
      <c r="I164" s="19">
        <f t="shared" si="10"/>
        <v>35005.44244</v>
      </c>
    </row>
    <row r="165" ht="12.75" customHeight="1">
      <c r="A165" s="20"/>
      <c r="B165" s="20"/>
      <c r="C165" s="20"/>
      <c r="D165" s="20"/>
      <c r="E165" s="20"/>
      <c r="F165" s="20"/>
      <c r="G165" s="20"/>
      <c r="H165" s="20"/>
      <c r="I165" s="20"/>
    </row>
    <row r="166" ht="13.5" customHeight="1">
      <c r="A166" s="21"/>
      <c r="B166" s="21"/>
      <c r="C166" s="21"/>
      <c r="D166" s="21"/>
      <c r="E166" s="21">
        <v>239.531</v>
      </c>
      <c r="F166" s="21"/>
      <c r="G166" s="21"/>
      <c r="H166" s="21"/>
      <c r="I166" s="22">
        <f>34973+(67*0.999999936)-1+13.17*0.0416666</f>
        <v>35039.54874</v>
      </c>
    </row>
    <row r="167" ht="12.75" customHeight="1"/>
    <row r="168" ht="12.75" customHeight="1">
      <c r="A168" s="23" t="s">
        <v>32</v>
      </c>
    </row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>
      <c r="C5" s="4" t="s">
        <v>10</v>
      </c>
    </row>
    <row r="6" ht="12.75" customHeight="1">
      <c r="C6" s="4"/>
    </row>
    <row r="7" ht="12.75" customHeight="1"/>
    <row r="8" ht="12.75" customHeight="1">
      <c r="C8" s="1" t="s">
        <v>33</v>
      </c>
      <c r="D8" s="17">
        <f>AVERAGE(Data!E21:E164)</f>
        <v>237.510071</v>
      </c>
      <c r="E8" s="2" t="s">
        <v>34</v>
      </c>
    </row>
    <row r="9" ht="12.75" customHeight="1">
      <c r="C9" s="1" t="s">
        <v>35</v>
      </c>
      <c r="D9" s="17">
        <v>239.531</v>
      </c>
      <c r="E9" s="2" t="s">
        <v>36</v>
      </c>
    </row>
    <row r="10" ht="12.75" customHeight="1"/>
    <row r="11" ht="15.75" customHeight="1">
      <c r="C11" s="24" t="s">
        <v>37</v>
      </c>
      <c r="D11" s="17">
        <f>D9-D8</f>
        <v>2.020929049</v>
      </c>
      <c r="E11" s="2" t="s">
        <v>38</v>
      </c>
    </row>
    <row r="12" ht="12.75" customHeight="1"/>
    <row r="13" ht="12.75" customHeight="1"/>
    <row r="14" ht="12.75" customHeight="1"/>
    <row r="15" ht="12.75" customHeight="1">
      <c r="A15" s="23" t="s">
        <v>39</v>
      </c>
    </row>
    <row r="16" ht="12.75" customHeight="1">
      <c r="A16" s="23"/>
    </row>
    <row r="17" ht="12.75" customHeight="1"/>
    <row r="18" ht="12.75" customHeight="1">
      <c r="A18" s="20" t="s">
        <v>40</v>
      </c>
    </row>
    <row r="19" ht="12.75" customHeight="1">
      <c r="A19" s="20" t="s">
        <v>41</v>
      </c>
    </row>
    <row r="20" ht="12.75" customHeight="1">
      <c r="A20" s="20"/>
    </row>
    <row r="21" ht="12.75" customHeight="1">
      <c r="A21" s="20" t="s">
        <v>42</v>
      </c>
    </row>
    <row r="22" ht="12.75" customHeight="1">
      <c r="A22" s="20" t="s">
        <v>43</v>
      </c>
    </row>
    <row r="23" ht="12.75" customHeight="1"/>
    <row r="24" ht="12.75" customHeight="1">
      <c r="A24" s="20"/>
    </row>
    <row r="25" ht="12.75" customHeight="1">
      <c r="A25" s="20"/>
    </row>
    <row r="26" ht="12.75" customHeight="1">
      <c r="A26" s="20"/>
    </row>
    <row r="27" ht="12.75" customHeight="1">
      <c r="A27" s="20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